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Patrick.Shubat\Desktop\to be sorted\"/>
    </mc:Choice>
  </mc:AlternateContent>
  <xr:revisionPtr revIDLastSave="0" documentId="13_ncr:1_{4E0E9864-6113-417F-BBA0-1508EDD75FD8}" xr6:coauthVersionLast="47" xr6:coauthVersionMax="47" xr10:uidLastSave="{00000000-0000-0000-0000-000000000000}"/>
  <bookViews>
    <workbookView xWindow="38280" yWindow="-120" windowWidth="29040" windowHeight="15720" tabRatio="795" xr2:uid="{DFD2C389-F426-4D30-83DA-928823FA4DB0}"/>
  </bookViews>
  <sheets>
    <sheet name="Plante Moran" sheetId="20" r:id="rId1"/>
    <sheet name="Absolute and Relative Ref" sheetId="2" r:id="rId2"/>
    <sheet name="Aggregate Functions" sheetId="5" r:id="rId3"/>
    <sheet name="IF STMTS and Formatting" sheetId="3" r:id="rId4"/>
    <sheet name="Pivot Table" sheetId="1" r:id="rId5"/>
    <sheet name="LOOKUP Functions" sheetId="4" r:id="rId6"/>
    <sheet name="Text Functions" sheetId="7" r:id="rId7"/>
    <sheet name="Subtotals" sheetId="13" r:id="rId8"/>
    <sheet name="Example #1 - Subtotals" sheetId="8" r:id="rId9"/>
    <sheet name="Remove Duplicates" sheetId="11" r:id="rId10"/>
    <sheet name="Goal Seek" sheetId="18" r:id="rId11"/>
    <sheet name="Data Manipulation" sheetId="19" r:id="rId12"/>
    <sheet name="Shortcuts " sheetId="21" r:id="rId13"/>
  </sheets>
  <definedNames>
    <definedName name="_xlnm._FilterDatabase" localSheetId="4" hidden="1">'Pivot Table'!$B$22:$I$1337</definedName>
    <definedName name="_xlnm._FilterDatabase" localSheetId="12" hidden="1">'Shortcuts '!$A$4:$B$135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7" l="1"/>
  <c r="P38" i="4"/>
  <c r="S10" i="4"/>
  <c r="G11" i="3"/>
  <c r="G13" i="5"/>
  <c r="G14" i="5"/>
  <c r="K7" i="5"/>
  <c r="K9" i="5"/>
  <c r="C32" i="5"/>
  <c r="H6" i="2"/>
  <c r="I6" i="2"/>
  <c r="K6" i="2"/>
  <c r="L6" i="2"/>
  <c r="H7" i="2"/>
  <c r="H8" i="2"/>
  <c r="H9" i="2"/>
  <c r="H10" i="2"/>
  <c r="I7" i="2"/>
  <c r="I8" i="2"/>
  <c r="C13" i="18" l="1"/>
  <c r="C14" i="18"/>
  <c r="C15" i="18"/>
  <c r="C7" i="18"/>
  <c r="C8" i="18"/>
  <c r="C9" i="18"/>
  <c r="C10" i="18"/>
  <c r="C11" i="18"/>
  <c r="C12" i="18"/>
  <c r="C16" i="18"/>
  <c r="C17" i="18"/>
  <c r="C18" i="18"/>
  <c r="C20" i="18" l="1"/>
  <c r="T10" i="4" l="1"/>
  <c r="G12" i="3"/>
  <c r="G13" i="3"/>
  <c r="G14" i="3"/>
  <c r="G15" i="3"/>
  <c r="G16" i="3"/>
  <c r="G15" i="5" l="1"/>
  <c r="G10" i="5"/>
  <c r="G6" i="5"/>
  <c r="C53" i="13"/>
  <c r="C49" i="13"/>
  <c r="C45" i="13"/>
  <c r="C41" i="13"/>
  <c r="C37" i="13"/>
  <c r="C33" i="13"/>
  <c r="C29" i="13"/>
  <c r="C25" i="13"/>
  <c r="C21" i="13"/>
  <c r="C17" i="13"/>
  <c r="C13" i="13"/>
  <c r="C9" i="13"/>
  <c r="G12" i="5"/>
  <c r="G11" i="5"/>
  <c r="C54" i="13" l="1"/>
  <c r="G7" i="7"/>
  <c r="G6" i="7"/>
  <c r="G8" i="7"/>
  <c r="G5" i="7"/>
  <c r="T25" i="4" l="1"/>
  <c r="T26" i="4"/>
  <c r="T27" i="4"/>
  <c r="T28" i="4"/>
  <c r="T29" i="4"/>
  <c r="T30" i="4"/>
  <c r="T31" i="4"/>
  <c r="T32" i="4"/>
  <c r="T33" i="4"/>
  <c r="T34" i="4"/>
  <c r="T24" i="4"/>
  <c r="S25" i="4"/>
  <c r="S26" i="4"/>
  <c r="S27" i="4"/>
  <c r="S28" i="4"/>
  <c r="S29" i="4"/>
  <c r="S30" i="4"/>
  <c r="S31" i="4"/>
  <c r="S32" i="4"/>
  <c r="S33" i="4"/>
  <c r="S34" i="4"/>
  <c r="S24" i="4"/>
  <c r="T11" i="4"/>
  <c r="T12" i="4"/>
  <c r="T13" i="4"/>
  <c r="T14" i="4"/>
  <c r="T15" i="4"/>
  <c r="T16" i="4"/>
  <c r="T17" i="4"/>
  <c r="T18" i="4"/>
  <c r="T19" i="4"/>
  <c r="T20" i="4"/>
  <c r="S11" i="4"/>
  <c r="S12" i="4"/>
  <c r="S13" i="4"/>
  <c r="S14" i="4"/>
  <c r="S15" i="4"/>
  <c r="S16" i="4"/>
  <c r="S17" i="4"/>
  <c r="S18" i="4"/>
  <c r="S19" i="4"/>
  <c r="S20" i="4"/>
  <c r="R8" i="2"/>
  <c r="O8" i="2"/>
  <c r="K7" i="2"/>
  <c r="L7" i="2"/>
  <c r="K8" i="2"/>
  <c r="L8" i="2"/>
  <c r="R7" i="2"/>
  <c r="R6" i="2"/>
  <c r="O7" i="2"/>
  <c r="N7" i="2"/>
  <c r="N8" i="2"/>
  <c r="N9" i="2"/>
  <c r="N10" i="2"/>
  <c r="O6" i="2"/>
  <c r="B20" i="1" l="1"/>
  <c r="J13" i="5" l="1"/>
  <c r="J14" i="5"/>
  <c r="J15" i="5"/>
  <c r="J12" i="5"/>
  <c r="G9" i="5"/>
  <c r="G8" i="5"/>
  <c r="K8" i="5" s="1"/>
  <c r="G7" i="5"/>
  <c r="K6" i="5"/>
  <c r="Q6" i="2"/>
  <c r="Q7" i="2"/>
  <c r="Q8" i="2"/>
  <c r="Q9" i="2"/>
  <c r="Q10" i="2"/>
  <c r="N6" i="2"/>
  <c r="K9" i="2"/>
  <c r="K10" i="2"/>
</calcChain>
</file>

<file path=xl/sharedStrings.xml><?xml version="1.0" encoding="utf-8"?>
<sst xmlns="http://schemas.openxmlformats.org/spreadsheetml/2006/main" count="7038" uniqueCount="3013">
  <si>
    <t>ID</t>
  </si>
  <si>
    <t>Net</t>
  </si>
  <si>
    <t>Datetime</t>
  </si>
  <si>
    <t>Magnitude</t>
  </si>
  <si>
    <t>Depth</t>
  </si>
  <si>
    <t>Longitude</t>
  </si>
  <si>
    <t>Latitude</t>
  </si>
  <si>
    <t>Place</t>
  </si>
  <si>
    <t>ak10725272</t>
  </si>
  <si>
    <t>ak</t>
  </si>
  <si>
    <t>Badger, Alaska</t>
  </si>
  <si>
    <t>ak10725276</t>
  </si>
  <si>
    <t>Knik-Fairview, Alaska</t>
  </si>
  <si>
    <t>ak10725282</t>
  </si>
  <si>
    <t>Whittier, Alaska</t>
  </si>
  <si>
    <t>ak10725296</t>
  </si>
  <si>
    <t>Big Lake, Alaska</t>
  </si>
  <si>
    <t>ak10725299</t>
  </si>
  <si>
    <t>ak10725305</t>
  </si>
  <si>
    <t>Tok, Alaska</t>
  </si>
  <si>
    <t>ak10725312</t>
  </si>
  <si>
    <t>Dawson, Canada</t>
  </si>
  <si>
    <t>ak10725313</t>
  </si>
  <si>
    <t>Talkeetna, Alaska</t>
  </si>
  <si>
    <t>ak10725319</t>
  </si>
  <si>
    <t>Valdez, Alaska</t>
  </si>
  <si>
    <t>ak10725331</t>
  </si>
  <si>
    <t>Redoubt Volcano, Alaska</t>
  </si>
  <si>
    <t>ak10725333</t>
  </si>
  <si>
    <t>ak10725341</t>
  </si>
  <si>
    <t>Kalifornsky, Alaska</t>
  </si>
  <si>
    <t>ak10725469</t>
  </si>
  <si>
    <t>North Nenana, Alaska</t>
  </si>
  <si>
    <t>ak10725478</t>
  </si>
  <si>
    <t>Cantwell, Alaska</t>
  </si>
  <si>
    <t>ak10725484</t>
  </si>
  <si>
    <t>ak10725497</t>
  </si>
  <si>
    <t>ak10725502</t>
  </si>
  <si>
    <t>ak10725506</t>
  </si>
  <si>
    <t>Sterling, Alaska</t>
  </si>
  <si>
    <t>ak10725515</t>
  </si>
  <si>
    <t>ak10725517</t>
  </si>
  <si>
    <t>Coldfoot, Alaska</t>
  </si>
  <si>
    <t>ak10725527</t>
  </si>
  <si>
    <t>Meadow Lakes, Alaska</t>
  </si>
  <si>
    <t>ak10725534</t>
  </si>
  <si>
    <t>ak10725540</t>
  </si>
  <si>
    <t>ak10725558</t>
  </si>
  <si>
    <t>ak10725562</t>
  </si>
  <si>
    <t>ak10725564</t>
  </si>
  <si>
    <t>Willow, Alaska</t>
  </si>
  <si>
    <t>ak10725570</t>
  </si>
  <si>
    <t>Unalaska, Alaska</t>
  </si>
  <si>
    <t>ak10725573</t>
  </si>
  <si>
    <t>Glennallen, Alaska</t>
  </si>
  <si>
    <t>ak10725575</t>
  </si>
  <si>
    <t>ak10725578</t>
  </si>
  <si>
    <t>Healy, Alaska</t>
  </si>
  <si>
    <t>ak10725605</t>
  </si>
  <si>
    <t>ak10725631</t>
  </si>
  <si>
    <t>Anchor Point, Alaska</t>
  </si>
  <si>
    <t>ak10725632</t>
  </si>
  <si>
    <t>ak10725637</t>
  </si>
  <si>
    <t>King Salmon, Alaska</t>
  </si>
  <si>
    <t>ak10725640</t>
  </si>
  <si>
    <t>ak10725645</t>
  </si>
  <si>
    <t>ak10725652</t>
  </si>
  <si>
    <t>ak10725654</t>
  </si>
  <si>
    <t>Sutton-Alpine, Alaska</t>
  </si>
  <si>
    <t>ak10725670</t>
  </si>
  <si>
    <t>ak10725671</t>
  </si>
  <si>
    <t>ak10725679</t>
  </si>
  <si>
    <t>ak10725680</t>
  </si>
  <si>
    <t>Anchorage, Alaska</t>
  </si>
  <si>
    <t>ak10725738</t>
  </si>
  <si>
    <t>Kobuk, Alaska</t>
  </si>
  <si>
    <t>ak10725770</t>
  </si>
  <si>
    <t>ak10725792</t>
  </si>
  <si>
    <t>ak10725797</t>
  </si>
  <si>
    <t>Cape Yakataga, Alaska</t>
  </si>
  <si>
    <t>ak10725803</t>
  </si>
  <si>
    <t>ak10725808</t>
  </si>
  <si>
    <t>Fort Yukon, Alaska</t>
  </si>
  <si>
    <t>ak10725835</t>
  </si>
  <si>
    <t>ak10725842</t>
  </si>
  <si>
    <t>Dutch Harbor, Alaska</t>
  </si>
  <si>
    <t>ak10725845</t>
  </si>
  <si>
    <t>ak10725881</t>
  </si>
  <si>
    <t>ak10725883</t>
  </si>
  <si>
    <t>ak10725908</t>
  </si>
  <si>
    <t>Adak, Alaska</t>
  </si>
  <si>
    <t>ak10725948</t>
  </si>
  <si>
    <t>ak10725980</t>
  </si>
  <si>
    <t>Y, Alaska</t>
  </si>
  <si>
    <t>ak10725989</t>
  </si>
  <si>
    <t>Fairbanks, Alaska</t>
  </si>
  <si>
    <t>ak10725990</t>
  </si>
  <si>
    <t>ak10725998</t>
  </si>
  <si>
    <t>ak10726000</t>
  </si>
  <si>
    <t>ak10726025</t>
  </si>
  <si>
    <t>ak10726035</t>
  </si>
  <si>
    <t>ak10726053</t>
  </si>
  <si>
    <t>ak10726065</t>
  </si>
  <si>
    <t>ak10726066</t>
  </si>
  <si>
    <t>ak10726079</t>
  </si>
  <si>
    <t>ak10726080</t>
  </si>
  <si>
    <t>Lazy Mountain, Alaska</t>
  </si>
  <si>
    <t>ak10726086</t>
  </si>
  <si>
    <t>ak10726093</t>
  </si>
  <si>
    <t>ak10726094</t>
  </si>
  <si>
    <t>Homer, Alaska</t>
  </si>
  <si>
    <t>ak10726103</t>
  </si>
  <si>
    <t>ak10726112</t>
  </si>
  <si>
    <t>ak10726113</t>
  </si>
  <si>
    <t>North Pole, Alaska</t>
  </si>
  <si>
    <t>ak10726118</t>
  </si>
  <si>
    <t>ak10726120</t>
  </si>
  <si>
    <t>ak10726121</t>
  </si>
  <si>
    <t>ak10726128</t>
  </si>
  <si>
    <t>ak10726133</t>
  </si>
  <si>
    <t>ak10726142</t>
  </si>
  <si>
    <t>Houston, Alaska</t>
  </si>
  <si>
    <t>ak10726150</t>
  </si>
  <si>
    <t>Skagway, Alaska</t>
  </si>
  <si>
    <t>ak10726151</t>
  </si>
  <si>
    <t>Nikiski, Alaska</t>
  </si>
  <si>
    <t>ak10726153</t>
  </si>
  <si>
    <t>Amatignak Island, Alaska</t>
  </si>
  <si>
    <t>ak10726155</t>
  </si>
  <si>
    <t>ak10726157</t>
  </si>
  <si>
    <t>ak10726161</t>
  </si>
  <si>
    <t>ak10726165</t>
  </si>
  <si>
    <t>ak10726172</t>
  </si>
  <si>
    <t>ak10726173</t>
  </si>
  <si>
    <t>Chitina, Alaska</t>
  </si>
  <si>
    <t>ak10726180</t>
  </si>
  <si>
    <t>ak10726188</t>
  </si>
  <si>
    <t>ak10726189</t>
  </si>
  <si>
    <t>False Pass, Alaska</t>
  </si>
  <si>
    <t>ak10726196</t>
  </si>
  <si>
    <t>ak10726198</t>
  </si>
  <si>
    <t>Manley Hot Springs, Alaska</t>
  </si>
  <si>
    <t>ak10726199</t>
  </si>
  <si>
    <t>ak10726207</t>
  </si>
  <si>
    <t>Tanaga Volcano, Alaska</t>
  </si>
  <si>
    <t>ak10726208</t>
  </si>
  <si>
    <t>ak10726211</t>
  </si>
  <si>
    <t>ak10726225</t>
  </si>
  <si>
    <t>ak10726229</t>
  </si>
  <si>
    <t>ak10726247</t>
  </si>
  <si>
    <t>ak10726262</t>
  </si>
  <si>
    <t>ak10726278</t>
  </si>
  <si>
    <t>ak10726305</t>
  </si>
  <si>
    <t>ak10726310</t>
  </si>
  <si>
    <t>ak10726314</t>
  </si>
  <si>
    <t>ak10726329</t>
  </si>
  <si>
    <t>ak10726336</t>
  </si>
  <si>
    <t>Yakutat, Alaska</t>
  </si>
  <si>
    <t>ak10726378</t>
  </si>
  <si>
    <t>ak10726393</t>
  </si>
  <si>
    <t>ak10726568</t>
  </si>
  <si>
    <t>ak10726576</t>
  </si>
  <si>
    <t>ak10726601</t>
  </si>
  <si>
    <t>ak10726615</t>
  </si>
  <si>
    <t>Cohoe, Alaska</t>
  </si>
  <si>
    <t>ak10726618</t>
  </si>
  <si>
    <t>Ester, Alaska</t>
  </si>
  <si>
    <t>ak10726624</t>
  </si>
  <si>
    <t>ak10726646</t>
  </si>
  <si>
    <t>ak10726658</t>
  </si>
  <si>
    <t>ak10726662</t>
  </si>
  <si>
    <t>ak10726674</t>
  </si>
  <si>
    <t>ak10726681</t>
  </si>
  <si>
    <t>ak10726684</t>
  </si>
  <si>
    <t>ak10726699</t>
  </si>
  <si>
    <t>ak10726711</t>
  </si>
  <si>
    <t>ak10726713</t>
  </si>
  <si>
    <t>ak10726717</t>
  </si>
  <si>
    <t>ak10726730</t>
  </si>
  <si>
    <t>ak10726733</t>
  </si>
  <si>
    <t>ak10726734</t>
  </si>
  <si>
    <t>ak10726740</t>
  </si>
  <si>
    <t>ak10726746</t>
  </si>
  <si>
    <t>ak10726753</t>
  </si>
  <si>
    <t>ak10726761</t>
  </si>
  <si>
    <t>ak10726765</t>
  </si>
  <si>
    <t>ak10726769</t>
  </si>
  <si>
    <t>Akutan, Alaska</t>
  </si>
  <si>
    <t>ak10726772</t>
  </si>
  <si>
    <t>ak10726776</t>
  </si>
  <si>
    <t>ak10726781</t>
  </si>
  <si>
    <t>ak10726795</t>
  </si>
  <si>
    <t>ak10726801</t>
  </si>
  <si>
    <t>ak10726809</t>
  </si>
  <si>
    <t>ak10726821</t>
  </si>
  <si>
    <t>ak10726832</t>
  </si>
  <si>
    <t>Deltana, Alaska</t>
  </si>
  <si>
    <t>ak10726836</t>
  </si>
  <si>
    <t>ak10726837</t>
  </si>
  <si>
    <t>ak10726842</t>
  </si>
  <si>
    <t>ak10726845</t>
  </si>
  <si>
    <t>Cold Bay, Alaska</t>
  </si>
  <si>
    <t>ak10726858</t>
  </si>
  <si>
    <t>Seward, Alaska</t>
  </si>
  <si>
    <t>ak10726859</t>
  </si>
  <si>
    <t>ak10726870</t>
  </si>
  <si>
    <t>ak10726880</t>
  </si>
  <si>
    <t>ak10726884</t>
  </si>
  <si>
    <t>ak10726893</t>
  </si>
  <si>
    <t>ak10726897</t>
  </si>
  <si>
    <t>ak10726925</t>
  </si>
  <si>
    <t>ak10726928</t>
  </si>
  <si>
    <t>ak10726931</t>
  </si>
  <si>
    <t>ak10726935</t>
  </si>
  <si>
    <t>ak10726938</t>
  </si>
  <si>
    <t>ak10726940</t>
  </si>
  <si>
    <t>Old Iliamna, Alaska</t>
  </si>
  <si>
    <t>ak10726951</t>
  </si>
  <si>
    <t>ak10727005</t>
  </si>
  <si>
    <t>ak10727009</t>
  </si>
  <si>
    <t>ak10727024</t>
  </si>
  <si>
    <t>ak10727026</t>
  </si>
  <si>
    <t>ak10727047</t>
  </si>
  <si>
    <t>Kodiak, Alaska</t>
  </si>
  <si>
    <t>ak10727050</t>
  </si>
  <si>
    <t>ak10727065</t>
  </si>
  <si>
    <t>Nikolski, Alaska</t>
  </si>
  <si>
    <t>ak10727094</t>
  </si>
  <si>
    <t>ak10727095</t>
  </si>
  <si>
    <t>ak10727119</t>
  </si>
  <si>
    <t>ak10727129</t>
  </si>
  <si>
    <t>ak10727134</t>
  </si>
  <si>
    <t>ak10727174</t>
  </si>
  <si>
    <t>ak10727178</t>
  </si>
  <si>
    <t>ak10727180</t>
  </si>
  <si>
    <t>ak10727182</t>
  </si>
  <si>
    <t>ak10727187</t>
  </si>
  <si>
    <t>ak10727198</t>
  </si>
  <si>
    <t>ak10727211</t>
  </si>
  <si>
    <t>ak10727405</t>
  </si>
  <si>
    <t>ak10727406</t>
  </si>
  <si>
    <t>ak10727420</t>
  </si>
  <si>
    <t>ak10727422</t>
  </si>
  <si>
    <t>Atka, Alaska</t>
  </si>
  <si>
    <t>ak10727429</t>
  </si>
  <si>
    <t>ak10727450</t>
  </si>
  <si>
    <t>ak10727451</t>
  </si>
  <si>
    <t>Sand Point, Alaska</t>
  </si>
  <si>
    <t>ak10727459</t>
  </si>
  <si>
    <t>ak10727497</t>
  </si>
  <si>
    <t>ak10727515</t>
  </si>
  <si>
    <t>ak10727516</t>
  </si>
  <si>
    <t>ak10727523</t>
  </si>
  <si>
    <t>ak10727530</t>
  </si>
  <si>
    <t>ak10727532</t>
  </si>
  <si>
    <t>ak10727538</t>
  </si>
  <si>
    <t>ak10727542</t>
  </si>
  <si>
    <t>ak10727549</t>
  </si>
  <si>
    <t>ak10727551</t>
  </si>
  <si>
    <t>ak10727553</t>
  </si>
  <si>
    <t>ak10727563</t>
  </si>
  <si>
    <t>ak10727574</t>
  </si>
  <si>
    <t>ak10727578</t>
  </si>
  <si>
    <t>ak10727582</t>
  </si>
  <si>
    <t>ak10727585</t>
  </si>
  <si>
    <t>ak10727594</t>
  </si>
  <si>
    <t>ak10727599</t>
  </si>
  <si>
    <t>ak10727602</t>
  </si>
  <si>
    <t>Yunaska Island, Alaska</t>
  </si>
  <si>
    <t>ak10727608</t>
  </si>
  <si>
    <t>ak10727610</t>
  </si>
  <si>
    <t>ak10727619</t>
  </si>
  <si>
    <t>ak10727623</t>
  </si>
  <si>
    <t>ak10727645</t>
  </si>
  <si>
    <t>ak10727703</t>
  </si>
  <si>
    <t>ak10727706</t>
  </si>
  <si>
    <t>ak10727709</t>
  </si>
  <si>
    <t>ak10727722</t>
  </si>
  <si>
    <t>Salcha, Alaska</t>
  </si>
  <si>
    <t>ak10727729</t>
  </si>
  <si>
    <t>ak10727736</t>
  </si>
  <si>
    <t>ak10727741</t>
  </si>
  <si>
    <t>ak10727752</t>
  </si>
  <si>
    <t>ak10727771</t>
  </si>
  <si>
    <t>ak10727775</t>
  </si>
  <si>
    <t>ak10727782</t>
  </si>
  <si>
    <t>ak10727784</t>
  </si>
  <si>
    <t>ak10727799</t>
  </si>
  <si>
    <t>ak10727802</t>
  </si>
  <si>
    <t>ak10727821</t>
  </si>
  <si>
    <t>ak10727831</t>
  </si>
  <si>
    <t>ak10727839</t>
  </si>
  <si>
    <t>ak10727870</t>
  </si>
  <si>
    <t>ak10727890</t>
  </si>
  <si>
    <t>ak10727925</t>
  </si>
  <si>
    <t>ak10727943</t>
  </si>
  <si>
    <t>ak10727962</t>
  </si>
  <si>
    <t>ak10727971</t>
  </si>
  <si>
    <t>ak10727988</t>
  </si>
  <si>
    <t>ak10727990</t>
  </si>
  <si>
    <t>ak10728051</t>
  </si>
  <si>
    <t>ak10728095</t>
  </si>
  <si>
    <t>Bear Creek, Alaska</t>
  </si>
  <si>
    <t>ak10728113</t>
  </si>
  <si>
    <t>Chirikof Island, Alaska</t>
  </si>
  <si>
    <t>ak10728116</t>
  </si>
  <si>
    <t>ak10728135</t>
  </si>
  <si>
    <t>ak10728138</t>
  </si>
  <si>
    <t>ak10728141</t>
  </si>
  <si>
    <t>Larsen Bay, Alaska</t>
  </si>
  <si>
    <t>ak10728146</t>
  </si>
  <si>
    <t>ak10728153</t>
  </si>
  <si>
    <t>ak10728154</t>
  </si>
  <si>
    <t>ak10728160</t>
  </si>
  <si>
    <t>ak10728163</t>
  </si>
  <si>
    <t>ak10728164</t>
  </si>
  <si>
    <t>ak10728169</t>
  </si>
  <si>
    <t>ak10728182</t>
  </si>
  <si>
    <t>ak10728190</t>
  </si>
  <si>
    <t>ak10728271</t>
  </si>
  <si>
    <t>ak10728283</t>
  </si>
  <si>
    <t>ak10728290</t>
  </si>
  <si>
    <t>ak10728294</t>
  </si>
  <si>
    <t>Fishhook, Alaska</t>
  </si>
  <si>
    <t>ak10728303</t>
  </si>
  <si>
    <t>ak10728308</t>
  </si>
  <si>
    <t>ak10728315</t>
  </si>
  <si>
    <t>ak10728321</t>
  </si>
  <si>
    <t>ak10728323</t>
  </si>
  <si>
    <t>ak10728328</t>
  </si>
  <si>
    <t>ak10728332</t>
  </si>
  <si>
    <t>ak10728372</t>
  </si>
  <si>
    <t>ak10728378</t>
  </si>
  <si>
    <t>ak10728386</t>
  </si>
  <si>
    <t>ak10728387</t>
  </si>
  <si>
    <t>ak10728392</t>
  </si>
  <si>
    <t>ak10728403</t>
  </si>
  <si>
    <t>ak10728415</t>
  </si>
  <si>
    <t>ak10728432</t>
  </si>
  <si>
    <t>ak10728441</t>
  </si>
  <si>
    <t>ak10728446</t>
  </si>
  <si>
    <t>ak10728449</t>
  </si>
  <si>
    <t>ak10728458</t>
  </si>
  <si>
    <t>ak10728467</t>
  </si>
  <si>
    <t>ak10728477</t>
  </si>
  <si>
    <t>ak10728499</t>
  </si>
  <si>
    <t>Haines Junction, Canada</t>
  </si>
  <si>
    <t>ak10728502</t>
  </si>
  <si>
    <t>ak10728505</t>
  </si>
  <si>
    <t>ak10728508</t>
  </si>
  <si>
    <t>ak10728517</t>
  </si>
  <si>
    <t>ak10728520</t>
  </si>
  <si>
    <t>ak10728529</t>
  </si>
  <si>
    <t>ak10728549</t>
  </si>
  <si>
    <t>ak10728554</t>
  </si>
  <si>
    <t>ak10728565</t>
  </si>
  <si>
    <t>ak10728572</t>
  </si>
  <si>
    <t>ak10728586</t>
  </si>
  <si>
    <t>ak10728591</t>
  </si>
  <si>
    <t>ak10728592</t>
  </si>
  <si>
    <t>Tanaina, Alaska</t>
  </si>
  <si>
    <t>ak10728603</t>
  </si>
  <si>
    <t>ak10728621</t>
  </si>
  <si>
    <t>ak10728625</t>
  </si>
  <si>
    <t>ak10728626</t>
  </si>
  <si>
    <t>ak10728631</t>
  </si>
  <si>
    <t>ak10728633</t>
  </si>
  <si>
    <t>ak10728647</t>
  </si>
  <si>
    <t>ak10728659</t>
  </si>
  <si>
    <t>ak10728667</t>
  </si>
  <si>
    <t>ak10728672</t>
  </si>
  <si>
    <t>ak10728675</t>
  </si>
  <si>
    <t>ak10728683</t>
  </si>
  <si>
    <t>ak10728717</t>
  </si>
  <si>
    <t>ak10728722</t>
  </si>
  <si>
    <t>ak10728729</t>
  </si>
  <si>
    <t>ak10728732</t>
  </si>
  <si>
    <t>ak10728739</t>
  </si>
  <si>
    <t>ak10728746</t>
  </si>
  <si>
    <t>ak10728747</t>
  </si>
  <si>
    <t>Delta Junction, Alaska</t>
  </si>
  <si>
    <t>ak10728757</t>
  </si>
  <si>
    <t>ak10728759</t>
  </si>
  <si>
    <t>ak10728768</t>
  </si>
  <si>
    <t>ak10728772</t>
  </si>
  <si>
    <t>ak10728785</t>
  </si>
  <si>
    <t>ak10728792</t>
  </si>
  <si>
    <t>ak10728795</t>
  </si>
  <si>
    <t>ak10728802</t>
  </si>
  <si>
    <t>ak10728806</t>
  </si>
  <si>
    <t>ak10728810</t>
  </si>
  <si>
    <t>ak10728819</t>
  </si>
  <si>
    <t>ak10728831</t>
  </si>
  <si>
    <t>ak10728832</t>
  </si>
  <si>
    <t>ak10728833</t>
  </si>
  <si>
    <t>ak10728836</t>
  </si>
  <si>
    <t>ak10728845</t>
  </si>
  <si>
    <t>ak10728847</t>
  </si>
  <si>
    <t>ak10728853</t>
  </si>
  <si>
    <t>ak10728875</t>
  </si>
  <si>
    <t>ak10728881</t>
  </si>
  <si>
    <t>ak10728899</t>
  </si>
  <si>
    <t>ak10728909</t>
  </si>
  <si>
    <t>ak10728910</t>
  </si>
  <si>
    <t>ak10728932</t>
  </si>
  <si>
    <t>ak10728937</t>
  </si>
  <si>
    <t>ak10728943</t>
  </si>
  <si>
    <t>ak10728957</t>
  </si>
  <si>
    <t>ak10728966</t>
  </si>
  <si>
    <t>ak10728968</t>
  </si>
  <si>
    <t>ak10728971</t>
  </si>
  <si>
    <t>ak10728972</t>
  </si>
  <si>
    <t>ak10728974</t>
  </si>
  <si>
    <t>ak10728980</t>
  </si>
  <si>
    <t>ak10728984</t>
  </si>
  <si>
    <t>Gustavus, Alaska</t>
  </si>
  <si>
    <t>ak10728985</t>
  </si>
  <si>
    <t>ak10728988</t>
  </si>
  <si>
    <t>ak10728998</t>
  </si>
  <si>
    <t>ak10729000</t>
  </si>
  <si>
    <t>ak10729001</t>
  </si>
  <si>
    <t>Ruby, Alaska</t>
  </si>
  <si>
    <t>ak10729002</t>
  </si>
  <si>
    <t>ak10729005</t>
  </si>
  <si>
    <t>ak10729010</t>
  </si>
  <si>
    <t>ak10729012</t>
  </si>
  <si>
    <t>ak10729025</t>
  </si>
  <si>
    <t>ak10729027</t>
  </si>
  <si>
    <t>ak10729028</t>
  </si>
  <si>
    <t>ak10729073</t>
  </si>
  <si>
    <t>ak10729116</t>
  </si>
  <si>
    <t>ak10729125</t>
  </si>
  <si>
    <t>ak10729162</t>
  </si>
  <si>
    <t>ak10729174</t>
  </si>
  <si>
    <t>ak10729178</t>
  </si>
  <si>
    <t>ak10729181</t>
  </si>
  <si>
    <t>ak10729187</t>
  </si>
  <si>
    <t>ak10729194</t>
  </si>
  <si>
    <t>ak10729205</t>
  </si>
  <si>
    <t>Fritz Creek, Alaska</t>
  </si>
  <si>
    <t>ak10729207</t>
  </si>
  <si>
    <t>ak10729211</t>
  </si>
  <si>
    <t>ci15349641</t>
  </si>
  <si>
    <t>ci</t>
  </si>
  <si>
    <t>Loma Linda, California</t>
  </si>
  <si>
    <t>ci15349649</t>
  </si>
  <si>
    <t>Borrego Springs, California</t>
  </si>
  <si>
    <t>ci15349657</t>
  </si>
  <si>
    <t>Anza, California</t>
  </si>
  <si>
    <t>ci15349665</t>
  </si>
  <si>
    <t>Julian, California</t>
  </si>
  <si>
    <t>ci15349681</t>
  </si>
  <si>
    <t>Beaumont, California</t>
  </si>
  <si>
    <t>ci15349721</t>
  </si>
  <si>
    <t>Searles Valley, California</t>
  </si>
  <si>
    <t>ci15349753</t>
  </si>
  <si>
    <t>ci15349777</t>
  </si>
  <si>
    <t>Inyokern, California</t>
  </si>
  <si>
    <t>ci15349793</t>
  </si>
  <si>
    <t>Aguanga, California</t>
  </si>
  <si>
    <t>ci15349817</t>
  </si>
  <si>
    <t>ci15349849</t>
  </si>
  <si>
    <t>San Antonio Heights, California</t>
  </si>
  <si>
    <t>ci15349865</t>
  </si>
  <si>
    <t>ci15349881</t>
  </si>
  <si>
    <t>Kernville, California</t>
  </si>
  <si>
    <t>ci15349889</t>
  </si>
  <si>
    <t>Progreso, Mexico</t>
  </si>
  <si>
    <t>ci15349897</t>
  </si>
  <si>
    <t>ci15349913</t>
  </si>
  <si>
    <t>ci15349921</t>
  </si>
  <si>
    <t>ci15349929</t>
  </si>
  <si>
    <t>La Quinta, California</t>
  </si>
  <si>
    <t>ci15349945</t>
  </si>
  <si>
    <t>ci15349953</t>
  </si>
  <si>
    <t>ci15349961</t>
  </si>
  <si>
    <t>Oasis, California</t>
  </si>
  <si>
    <t>ci15349969</t>
  </si>
  <si>
    <t>Cherry Valley, California</t>
  </si>
  <si>
    <t>ci15349977</t>
  </si>
  <si>
    <t>ci15349985</t>
  </si>
  <si>
    <t>Palm Desert, California</t>
  </si>
  <si>
    <t>ci15349993</t>
  </si>
  <si>
    <t>Lone Pine, California</t>
  </si>
  <si>
    <t>ci15350001</t>
  </si>
  <si>
    <t>ci15350009</t>
  </si>
  <si>
    <t>Calipatria, California</t>
  </si>
  <si>
    <t>ci15350017</t>
  </si>
  <si>
    <t>ci15350025</t>
  </si>
  <si>
    <t>ci15350033</t>
  </si>
  <si>
    <t>ci15350041</t>
  </si>
  <si>
    <t>ci15350049</t>
  </si>
  <si>
    <t>ci15350057</t>
  </si>
  <si>
    <t>ci15350065</t>
  </si>
  <si>
    <t>ci15350073</t>
  </si>
  <si>
    <t>ci15350089</t>
  </si>
  <si>
    <t>ci15350113</t>
  </si>
  <si>
    <t>Redlands, California</t>
  </si>
  <si>
    <t>ci15350121</t>
  </si>
  <si>
    <t>ci15350129</t>
  </si>
  <si>
    <t>Pine Valley, California</t>
  </si>
  <si>
    <t>ci15350137</t>
  </si>
  <si>
    <t>ci15350145</t>
  </si>
  <si>
    <t>Moreno Valley, California</t>
  </si>
  <si>
    <t>ci15350161</t>
  </si>
  <si>
    <t>ci15350169</t>
  </si>
  <si>
    <t>ci15350177</t>
  </si>
  <si>
    <t>ci15350193</t>
  </si>
  <si>
    <t>ci15350201</t>
  </si>
  <si>
    <t>ci15350217</t>
  </si>
  <si>
    <t>Quarry at VICTORVILLE</t>
  </si>
  <si>
    <t>ci15350225</t>
  </si>
  <si>
    <t>ci15350233</t>
  </si>
  <si>
    <t>Quarry at PANAMINT</t>
  </si>
  <si>
    <t>ci15350241</t>
  </si>
  <si>
    <t>Idyllwild-Pine Cove, California</t>
  </si>
  <si>
    <t>ci15350265</t>
  </si>
  <si>
    <t>ci15350273</t>
  </si>
  <si>
    <t>Banning, California</t>
  </si>
  <si>
    <t>ci15350289</t>
  </si>
  <si>
    <t>ci15350297</t>
  </si>
  <si>
    <t>ci15350369</t>
  </si>
  <si>
    <t>Joshua Tree, California</t>
  </si>
  <si>
    <t>ci15350401</t>
  </si>
  <si>
    <t>ci15350417</t>
  </si>
  <si>
    <t>Quarry at BORON</t>
  </si>
  <si>
    <t>ci15350457</t>
  </si>
  <si>
    <t>ci15350465</t>
  </si>
  <si>
    <t>ci15350473</t>
  </si>
  <si>
    <t>China Lake Acres, California</t>
  </si>
  <si>
    <t>ci15350497</t>
  </si>
  <si>
    <t>ci15350505</t>
  </si>
  <si>
    <t>ci15350513</t>
  </si>
  <si>
    <t>ci15350521</t>
  </si>
  <si>
    <t>ci15350529</t>
  </si>
  <si>
    <t>Santa Susana, California</t>
  </si>
  <si>
    <t>ci15350537</t>
  </si>
  <si>
    <t>ci15350545</t>
  </si>
  <si>
    <t>ci15350553</t>
  </si>
  <si>
    <t>ci15350569</t>
  </si>
  <si>
    <t>ci15350577</t>
  </si>
  <si>
    <t>ci15350585</t>
  </si>
  <si>
    <t>ci15350593</t>
  </si>
  <si>
    <t>ci15350601</t>
  </si>
  <si>
    <t>ci15350609</t>
  </si>
  <si>
    <t>Seeley, California</t>
  </si>
  <si>
    <t>ci15350633</t>
  </si>
  <si>
    <t>ci15350641</t>
  </si>
  <si>
    <t>ci15350649</t>
  </si>
  <si>
    <t>Yorba Linda, California</t>
  </si>
  <si>
    <t>ci15350657</t>
  </si>
  <si>
    <t>ci15350665</t>
  </si>
  <si>
    <t>ci15350673</t>
  </si>
  <si>
    <t>ci15350681</t>
  </si>
  <si>
    <t>ci15350689</t>
  </si>
  <si>
    <t>ci15350697</t>
  </si>
  <si>
    <t>ci15350705</t>
  </si>
  <si>
    <t>ci15350713</t>
  </si>
  <si>
    <t>ci15350721</t>
  </si>
  <si>
    <t>ci15350729</t>
  </si>
  <si>
    <t>Isla Vista, California</t>
  </si>
  <si>
    <t>ci15350737</t>
  </si>
  <si>
    <t>ci15350761</t>
  </si>
  <si>
    <t>ci15350769</t>
  </si>
  <si>
    <t>ci15350793</t>
  </si>
  <si>
    <t>Shafter, California</t>
  </si>
  <si>
    <t>ci15350801</t>
  </si>
  <si>
    <t>ci15350817</t>
  </si>
  <si>
    <t>Quarry at MOJAVE</t>
  </si>
  <si>
    <t>ci15350873</t>
  </si>
  <si>
    <t>ci15350953</t>
  </si>
  <si>
    <t>ci15350961</t>
  </si>
  <si>
    <t>ci15351001</t>
  </si>
  <si>
    <t>ci15351137</t>
  </si>
  <si>
    <t>Quarry at CORONA</t>
  </si>
  <si>
    <t>ci15351169</t>
  </si>
  <si>
    <t>Rancho Mirage, California</t>
  </si>
  <si>
    <t>ci15351265</t>
  </si>
  <si>
    <t>ci15351273</t>
  </si>
  <si>
    <t>ci15351281</t>
  </si>
  <si>
    <t>ci15351321</t>
  </si>
  <si>
    <t>Niland, California</t>
  </si>
  <si>
    <t>ci15351329</t>
  </si>
  <si>
    <t>ci15351337</t>
  </si>
  <si>
    <t>Descanso, California</t>
  </si>
  <si>
    <t>ci15351345</t>
  </si>
  <si>
    <t>ci15351353</t>
  </si>
  <si>
    <t>Rancho Cucamonga, California</t>
  </si>
  <si>
    <t>ci15351377</t>
  </si>
  <si>
    <t>ci15351385</t>
  </si>
  <si>
    <t>Calimesa, California</t>
  </si>
  <si>
    <t>ci15351393</t>
  </si>
  <si>
    <t>ci15351401</t>
  </si>
  <si>
    <t>ci15351409</t>
  </si>
  <si>
    <t>ci15351417</t>
  </si>
  <si>
    <t>ci15351425</t>
  </si>
  <si>
    <t>ci15351433</t>
  </si>
  <si>
    <t>ci15351441</t>
  </si>
  <si>
    <t>Garnet, California</t>
  </si>
  <si>
    <t>ci15351449</t>
  </si>
  <si>
    <t>ci15351457</t>
  </si>
  <si>
    <t>ci15351465</t>
  </si>
  <si>
    <t>Yucaipa, California</t>
  </si>
  <si>
    <t>ci15351473</t>
  </si>
  <si>
    <t>ci15351481</t>
  </si>
  <si>
    <t>ci15351489</t>
  </si>
  <si>
    <t>ci15351497</t>
  </si>
  <si>
    <t>ci15351505</t>
  </si>
  <si>
    <t>ci15351513</t>
  </si>
  <si>
    <t>ci15351521</t>
  </si>
  <si>
    <t>ci15351529</t>
  </si>
  <si>
    <t>ci15351537</t>
  </si>
  <si>
    <t>Big Bear City, California</t>
  </si>
  <si>
    <t>ci15351545</t>
  </si>
  <si>
    <t>ci15351553</t>
  </si>
  <si>
    <t>ci15351561</t>
  </si>
  <si>
    <t>ci15351569</t>
  </si>
  <si>
    <t>ci15351577</t>
  </si>
  <si>
    <t>ci15351585</t>
  </si>
  <si>
    <t>ci15351593</t>
  </si>
  <si>
    <t>ci15351601</t>
  </si>
  <si>
    <t>ci15351609</t>
  </si>
  <si>
    <t>ci15351657</t>
  </si>
  <si>
    <t>ci15351665</t>
  </si>
  <si>
    <t>ci15351673</t>
  </si>
  <si>
    <t>ci15351681</t>
  </si>
  <si>
    <t>ci15351689</t>
  </si>
  <si>
    <t>ci15351697</t>
  </si>
  <si>
    <t>ci15351705</t>
  </si>
  <si>
    <t>Quarry at EASTSIDE RES.</t>
  </si>
  <si>
    <t>ci15351769</t>
  </si>
  <si>
    <t>Idyllwild, California</t>
  </si>
  <si>
    <t>ci15351785</t>
  </si>
  <si>
    <t>West Hills, California</t>
  </si>
  <si>
    <t>ci15351793</t>
  </si>
  <si>
    <t>ci15351801</t>
  </si>
  <si>
    <t>San Pedro, California</t>
  </si>
  <si>
    <t>ci15351817</t>
  </si>
  <si>
    <t>Quarry at SYS-1</t>
  </si>
  <si>
    <t>ci15351825</t>
  </si>
  <si>
    <t>ci15351833</t>
  </si>
  <si>
    <t>ci15351841</t>
  </si>
  <si>
    <t>ci15351865</t>
  </si>
  <si>
    <t>ci15351873</t>
  </si>
  <si>
    <t>ci15351881</t>
  </si>
  <si>
    <t>ci15351889</t>
  </si>
  <si>
    <t>ci15351897</t>
  </si>
  <si>
    <t>West Rancho Dominguez, California</t>
  </si>
  <si>
    <t>ci15351905</t>
  </si>
  <si>
    <t>ci15351913</t>
  </si>
  <si>
    <t>ci15351921</t>
  </si>
  <si>
    <t>ci15351929</t>
  </si>
  <si>
    <t>ci15351937</t>
  </si>
  <si>
    <t>ci15351945</t>
  </si>
  <si>
    <t>ci15351953</t>
  </si>
  <si>
    <t>ci15351961</t>
  </si>
  <si>
    <t>ci15351969</t>
  </si>
  <si>
    <t>ci15351977</t>
  </si>
  <si>
    <t>Claremont, California</t>
  </si>
  <si>
    <t>ci15351985</t>
  </si>
  <si>
    <t>Coachella, California</t>
  </si>
  <si>
    <t>ci15351993</t>
  </si>
  <si>
    <t>ci15352001</t>
  </si>
  <si>
    <t>ci15352009</t>
  </si>
  <si>
    <t>Malibu, California</t>
  </si>
  <si>
    <t>ci15352017</t>
  </si>
  <si>
    <t>ci15352033</t>
  </si>
  <si>
    <t>ci15352041</t>
  </si>
  <si>
    <t>ci15352057</t>
  </si>
  <si>
    <t>ci15352065</t>
  </si>
  <si>
    <t>ci15352073</t>
  </si>
  <si>
    <t>ci15352081</t>
  </si>
  <si>
    <t>ci15352089</t>
  </si>
  <si>
    <t>ci15352105</t>
  </si>
  <si>
    <t>ci15352113</t>
  </si>
  <si>
    <t>Quarry at RUN</t>
  </si>
  <si>
    <t>ci15352121</t>
  </si>
  <si>
    <t>ci15352137</t>
  </si>
  <si>
    <t>ci15352169</t>
  </si>
  <si>
    <t>ci15352185</t>
  </si>
  <si>
    <t>ci15352225</t>
  </si>
  <si>
    <t>Sky Valley, California</t>
  </si>
  <si>
    <t>ci15352233</t>
  </si>
  <si>
    <t>ci15352241</t>
  </si>
  <si>
    <t>ci15352249</t>
  </si>
  <si>
    <t>ci15352273</t>
  </si>
  <si>
    <t>ci15352297</t>
  </si>
  <si>
    <t>ci15352305</t>
  </si>
  <si>
    <t>ci15352337</t>
  </si>
  <si>
    <t>ci15352345</t>
  </si>
  <si>
    <t>ci15352417</t>
  </si>
  <si>
    <t>ci15352425</t>
  </si>
  <si>
    <t>Manhattan Beach, California</t>
  </si>
  <si>
    <t>ci15352433</t>
  </si>
  <si>
    <t>Temecula, California</t>
  </si>
  <si>
    <t>ci15352441</t>
  </si>
  <si>
    <t>ci15352489</t>
  </si>
  <si>
    <t>Running Springs, California</t>
  </si>
  <si>
    <t>ci15352497</t>
  </si>
  <si>
    <t>Ridgecrest, California</t>
  </si>
  <si>
    <t>ci15352513</t>
  </si>
  <si>
    <t>ci15352529</t>
  </si>
  <si>
    <t>Cabazon, California</t>
  </si>
  <si>
    <t>ci15352537</t>
  </si>
  <si>
    <t>ci15352553</t>
  </si>
  <si>
    <t>ci15352561</t>
  </si>
  <si>
    <t>ci15352569</t>
  </si>
  <si>
    <t>ci15352577</t>
  </si>
  <si>
    <t>ci15352609</t>
  </si>
  <si>
    <t>ci15352617</t>
  </si>
  <si>
    <t>ci15352649</t>
  </si>
  <si>
    <t>ci15352681</t>
  </si>
  <si>
    <t>ci15352697</t>
  </si>
  <si>
    <t>Yucca Valley, California</t>
  </si>
  <si>
    <t>ci15352713</t>
  </si>
  <si>
    <t>ci15352745</t>
  </si>
  <si>
    <t>ci15352761</t>
  </si>
  <si>
    <t>Bear Valley Springs, California</t>
  </si>
  <si>
    <t>ci15352769</t>
  </si>
  <si>
    <t>ci15352777</t>
  </si>
  <si>
    <t>ci15352785</t>
  </si>
  <si>
    <t>ci15352793</t>
  </si>
  <si>
    <t>Rancho Palos Verdes, California</t>
  </si>
  <si>
    <t>ci15352801</t>
  </si>
  <si>
    <t>ci15352809</t>
  </si>
  <si>
    <t>ci15352841</t>
  </si>
  <si>
    <t>ci15352865</t>
  </si>
  <si>
    <t>ci15352873</t>
  </si>
  <si>
    <t>El Cerrito, California</t>
  </si>
  <si>
    <t>ci15352881</t>
  </si>
  <si>
    <t>ci15352889</t>
  </si>
  <si>
    <t>Valle Vista, California</t>
  </si>
  <si>
    <t>ci15352905</t>
  </si>
  <si>
    <t>ci15352913</t>
  </si>
  <si>
    <t>Tehachapi, California</t>
  </si>
  <si>
    <t>ci15352961</t>
  </si>
  <si>
    <t>ci15352969</t>
  </si>
  <si>
    <t>ci15352985</t>
  </si>
  <si>
    <t>ci15352993</t>
  </si>
  <si>
    <t>ci15353001</t>
  </si>
  <si>
    <t>Lucerne Valley, California</t>
  </si>
  <si>
    <t>ci15353017</t>
  </si>
  <si>
    <t>ci15353033</t>
  </si>
  <si>
    <t>ci15353049</t>
  </si>
  <si>
    <t>ci15353057</t>
  </si>
  <si>
    <t>ci15353065</t>
  </si>
  <si>
    <t>ci15353073</t>
  </si>
  <si>
    <t>ci15353081</t>
  </si>
  <si>
    <t>Winchester, California</t>
  </si>
  <si>
    <t>ci15353089</t>
  </si>
  <si>
    <t>ci15353097</t>
  </si>
  <si>
    <t>ci15353105</t>
  </si>
  <si>
    <t>ci15353113</t>
  </si>
  <si>
    <t>ci15353137</t>
  </si>
  <si>
    <t>ci15353209</t>
  </si>
  <si>
    <t>ci15353217</t>
  </si>
  <si>
    <t>Thermal, California</t>
  </si>
  <si>
    <t>ci15353225</t>
  </si>
  <si>
    <t>ci15353241</t>
  </si>
  <si>
    <t>Guadalupe, California</t>
  </si>
  <si>
    <t>ci15353273</t>
  </si>
  <si>
    <t>ci15353281</t>
  </si>
  <si>
    <t>ci15353289</t>
  </si>
  <si>
    <t>Desert Hot Springs, California</t>
  </si>
  <si>
    <t>ci15353297</t>
  </si>
  <si>
    <t>ci37114556</t>
  </si>
  <si>
    <t>ci37144683</t>
  </si>
  <si>
    <t>hv60504211</t>
  </si>
  <si>
    <t>hv</t>
  </si>
  <si>
    <t>Fern Acres, Hawaii</t>
  </si>
  <si>
    <t>hv60504321</t>
  </si>
  <si>
    <t>Honaunau-Napoopoo, Hawaii</t>
  </si>
  <si>
    <t>hv60504326</t>
  </si>
  <si>
    <t>hv60504351</t>
  </si>
  <si>
    <t>Volcano, Hawaii</t>
  </si>
  <si>
    <t>hv60504386</t>
  </si>
  <si>
    <t>Pahala, Hawaii</t>
  </si>
  <si>
    <t>hv60504611</t>
  </si>
  <si>
    <t>hv60504636</t>
  </si>
  <si>
    <t>hv60504676</t>
  </si>
  <si>
    <t>hv60504726</t>
  </si>
  <si>
    <t>hv60504731</t>
  </si>
  <si>
    <t>Kailua-Kona, Hawaii</t>
  </si>
  <si>
    <t>hv60504916</t>
  </si>
  <si>
    <t>hv60505026</t>
  </si>
  <si>
    <t>hv60505206</t>
  </si>
  <si>
    <t>hv60505336</t>
  </si>
  <si>
    <t>hv60505386</t>
  </si>
  <si>
    <t>hv60505391</t>
  </si>
  <si>
    <t>hv60505456</t>
  </si>
  <si>
    <t>hv60505511</t>
  </si>
  <si>
    <t>Kualapu'u, Hawaii</t>
  </si>
  <si>
    <t>hv60505621</t>
  </si>
  <si>
    <t>hv60505661</t>
  </si>
  <si>
    <t>Leilani Estates, Hawaii</t>
  </si>
  <si>
    <t>hv60505716</t>
  </si>
  <si>
    <t>Hawaiian Ocean View, Hawaii</t>
  </si>
  <si>
    <t>hv60505721</t>
  </si>
  <si>
    <t>hv60505731</t>
  </si>
  <si>
    <t>hv60505746</t>
  </si>
  <si>
    <t>hv60505871</t>
  </si>
  <si>
    <t>hv60507026</t>
  </si>
  <si>
    <t>Captain Cook, Hawaii</t>
  </si>
  <si>
    <t>ld60041101</t>
  </si>
  <si>
    <t>ld</t>
  </si>
  <si>
    <t>Shawville, Canada</t>
  </si>
  <si>
    <t>mb13126773</t>
  </si>
  <si>
    <t>mb</t>
  </si>
  <si>
    <t>Lima, Montana</t>
  </si>
  <si>
    <t>mb13732159</t>
  </si>
  <si>
    <t>Three Forks, Montana</t>
  </si>
  <si>
    <t>mb13896945</t>
  </si>
  <si>
    <t>mb13930349</t>
  </si>
  <si>
    <t>Townsend, Montana</t>
  </si>
  <si>
    <t>mb13980376</t>
  </si>
  <si>
    <t>mb28943</t>
  </si>
  <si>
    <t>Seeley Lake, Montana</t>
  </si>
  <si>
    <t>nc71072109</t>
  </si>
  <si>
    <t>nc</t>
  </si>
  <si>
    <t>Cobb, California</t>
  </si>
  <si>
    <t>nc72000440</t>
  </si>
  <si>
    <t>The Geysers, California</t>
  </si>
  <si>
    <t>nc72000445</t>
  </si>
  <si>
    <t>Greenville, California</t>
  </si>
  <si>
    <t>nc72000460</t>
  </si>
  <si>
    <t>Livermore, California</t>
  </si>
  <si>
    <t>nc72000470</t>
  </si>
  <si>
    <t>nc72000475</t>
  </si>
  <si>
    <t>nc72000480</t>
  </si>
  <si>
    <t>nc72000505</t>
  </si>
  <si>
    <t>nc72000510</t>
  </si>
  <si>
    <t>nc72000515</t>
  </si>
  <si>
    <t>nc72000520</t>
  </si>
  <si>
    <t>nc72000525</t>
  </si>
  <si>
    <t>Coalinga, California</t>
  </si>
  <si>
    <t>nc72000530</t>
  </si>
  <si>
    <t>nc72000545</t>
  </si>
  <si>
    <t>nc72000550</t>
  </si>
  <si>
    <t>Gilroy, California</t>
  </si>
  <si>
    <t>nc72000560</t>
  </si>
  <si>
    <t>nc72000570</t>
  </si>
  <si>
    <t>nc72000585</t>
  </si>
  <si>
    <t>nc72000595</t>
  </si>
  <si>
    <t>nc72000605</t>
  </si>
  <si>
    <t>nc72000610</t>
  </si>
  <si>
    <t>nc72000615</t>
  </si>
  <si>
    <t>nc72000620</t>
  </si>
  <si>
    <t>nc72000625</t>
  </si>
  <si>
    <t>nc72000650</t>
  </si>
  <si>
    <t>nc72000655</t>
  </si>
  <si>
    <t>nc72000665</t>
  </si>
  <si>
    <t>nc72000675</t>
  </si>
  <si>
    <t>nc72000685</t>
  </si>
  <si>
    <t>nc72000690</t>
  </si>
  <si>
    <t>nc72000695</t>
  </si>
  <si>
    <t>King City, California</t>
  </si>
  <si>
    <t>nc72000705</t>
  </si>
  <si>
    <t>nc72000710</t>
  </si>
  <si>
    <t>nc72000725</t>
  </si>
  <si>
    <t>nc72000740</t>
  </si>
  <si>
    <t>nc72000765</t>
  </si>
  <si>
    <t>nc72000775</t>
  </si>
  <si>
    <t>nc72000780</t>
  </si>
  <si>
    <t>nc72000785</t>
  </si>
  <si>
    <t>nc72000790</t>
  </si>
  <si>
    <t>nc72000795</t>
  </si>
  <si>
    <t>Cloverdale, California</t>
  </si>
  <si>
    <t>nc72000805</t>
  </si>
  <si>
    <t>nc72000815</t>
  </si>
  <si>
    <t>nc72000820</t>
  </si>
  <si>
    <t>nc72000825</t>
  </si>
  <si>
    <t>nc72000830</t>
  </si>
  <si>
    <t>nc72000840</t>
  </si>
  <si>
    <t>nc72000855</t>
  </si>
  <si>
    <t>nc72000860</t>
  </si>
  <si>
    <t>Soledad, California</t>
  </si>
  <si>
    <t>nc72000875</t>
  </si>
  <si>
    <t>nc72000890</t>
  </si>
  <si>
    <t>nc72000900</t>
  </si>
  <si>
    <t>nc72000905</t>
  </si>
  <si>
    <t>Westwood, California</t>
  </si>
  <si>
    <t>nc72000915</t>
  </si>
  <si>
    <t>nc72000920</t>
  </si>
  <si>
    <t>nc72000925</t>
  </si>
  <si>
    <t>nc72000935</t>
  </si>
  <si>
    <t>nc72000940</t>
  </si>
  <si>
    <t>nc72000945</t>
  </si>
  <si>
    <t>East Foothills, California</t>
  </si>
  <si>
    <t>nc72000960</t>
  </si>
  <si>
    <t>nc72000965</t>
  </si>
  <si>
    <t>nc72000970</t>
  </si>
  <si>
    <t>nc72000985</t>
  </si>
  <si>
    <t>nc72001000</t>
  </si>
  <si>
    <t>Highlands-Baywood Park, California</t>
  </si>
  <si>
    <t>nc72001045</t>
  </si>
  <si>
    <t>Angwin, California</t>
  </si>
  <si>
    <t>nc72001050</t>
  </si>
  <si>
    <t>nc72001060</t>
  </si>
  <si>
    <t>Mammoth Lakes, California</t>
  </si>
  <si>
    <t>nc72001065</t>
  </si>
  <si>
    <t>nc72001095</t>
  </si>
  <si>
    <t>nc72001126</t>
  </si>
  <si>
    <t>nc72001140</t>
  </si>
  <si>
    <t>nc72001150</t>
  </si>
  <si>
    <t>nc72001151</t>
  </si>
  <si>
    <t>nc72001160</t>
  </si>
  <si>
    <t>nc72001161</t>
  </si>
  <si>
    <t>nc72001165</t>
  </si>
  <si>
    <t>nc72001166</t>
  </si>
  <si>
    <t>Bridgeport, California</t>
  </si>
  <si>
    <t>nc72001170</t>
  </si>
  <si>
    <t>nc72001171</t>
  </si>
  <si>
    <t>nc72001180</t>
  </si>
  <si>
    <t>nc72001185</t>
  </si>
  <si>
    <t>nc72001191</t>
  </si>
  <si>
    <t>Tamalpais-Homestead Valley, California</t>
  </si>
  <si>
    <t>nc72001195</t>
  </si>
  <si>
    <t>nc72001200</t>
  </si>
  <si>
    <t>nc72001210</t>
  </si>
  <si>
    <t>nc72001215</t>
  </si>
  <si>
    <t>nc72001220</t>
  </si>
  <si>
    <t>nc72001221</t>
  </si>
  <si>
    <t>San Ramon, California</t>
  </si>
  <si>
    <t>nc72001231</t>
  </si>
  <si>
    <t>nc72001241</t>
  </si>
  <si>
    <t>nc72001250</t>
  </si>
  <si>
    <t>Concord, California</t>
  </si>
  <si>
    <t>nc72001251</t>
  </si>
  <si>
    <t>nc72001256</t>
  </si>
  <si>
    <t>nc72001260</t>
  </si>
  <si>
    <t>nc72001265</t>
  </si>
  <si>
    <t>nc72001270</t>
  </si>
  <si>
    <t>nc72001275</t>
  </si>
  <si>
    <t>nc72001280</t>
  </si>
  <si>
    <t>nc72001281</t>
  </si>
  <si>
    <t>nc72001285</t>
  </si>
  <si>
    <t>nc72001286</t>
  </si>
  <si>
    <t>nc72001290</t>
  </si>
  <si>
    <t>nc72001291</t>
  </si>
  <si>
    <t>nc72001305</t>
  </si>
  <si>
    <t>nc72001315</t>
  </si>
  <si>
    <t>nc72001316</t>
  </si>
  <si>
    <t>nc72001320</t>
  </si>
  <si>
    <t>nc72001321</t>
  </si>
  <si>
    <t>nc72001325</t>
  </si>
  <si>
    <t>nc72001330</t>
  </si>
  <si>
    <t>nc72001331</t>
  </si>
  <si>
    <t>nc72001346</t>
  </si>
  <si>
    <t>nc72001355</t>
  </si>
  <si>
    <t>nc72001361</t>
  </si>
  <si>
    <t>nc72001366</t>
  </si>
  <si>
    <t>nc72001370</t>
  </si>
  <si>
    <t>nc72001371</t>
  </si>
  <si>
    <t>nc72001375</t>
  </si>
  <si>
    <t>nc72001376</t>
  </si>
  <si>
    <t>nc72001386</t>
  </si>
  <si>
    <t>nc72001395</t>
  </si>
  <si>
    <t>nc72001401</t>
  </si>
  <si>
    <t>nc72001405</t>
  </si>
  <si>
    <t>nc72001410</t>
  </si>
  <si>
    <t>nc72001416</t>
  </si>
  <si>
    <t>nc72001420</t>
  </si>
  <si>
    <t>nc72001425</t>
  </si>
  <si>
    <t>Yountville, California</t>
  </si>
  <si>
    <t>nc72001435</t>
  </si>
  <si>
    <t>nc72001436</t>
  </si>
  <si>
    <t>nc72001441</t>
  </si>
  <si>
    <t>nc72001445</t>
  </si>
  <si>
    <t>nc72001450</t>
  </si>
  <si>
    <t>nc72001455</t>
  </si>
  <si>
    <t>nc72001460</t>
  </si>
  <si>
    <t>nc72001461</t>
  </si>
  <si>
    <t>nc72001465</t>
  </si>
  <si>
    <t>nc72001466</t>
  </si>
  <si>
    <t>nc72001470</t>
  </si>
  <si>
    <t>nc72001471</t>
  </si>
  <si>
    <t>nc72001476</t>
  </si>
  <si>
    <t>nc72001490</t>
  </si>
  <si>
    <t>nc72001495</t>
  </si>
  <si>
    <t>nc72001496</t>
  </si>
  <si>
    <t>nc72001500</t>
  </si>
  <si>
    <t>nc72001505</t>
  </si>
  <si>
    <t>nc72001516</t>
  </si>
  <si>
    <t>nc72001526</t>
  </si>
  <si>
    <t>nc72001531</t>
  </si>
  <si>
    <t>nc72001541</t>
  </si>
  <si>
    <t>Ferndale, California</t>
  </si>
  <si>
    <t>nc72001546</t>
  </si>
  <si>
    <t>nc72001551</t>
  </si>
  <si>
    <t>nc72001561</t>
  </si>
  <si>
    <t>nc72001566</t>
  </si>
  <si>
    <t>nc72001575</t>
  </si>
  <si>
    <t>nc72001580</t>
  </si>
  <si>
    <t>nc72001585</t>
  </si>
  <si>
    <t>nc72001586</t>
  </si>
  <si>
    <t>nc72001595</t>
  </si>
  <si>
    <t>nc72001596</t>
  </si>
  <si>
    <t>nc72001605</t>
  </si>
  <si>
    <t>nc72001606</t>
  </si>
  <si>
    <t>nc72001615</t>
  </si>
  <si>
    <t>nc72001616</t>
  </si>
  <si>
    <t>nc72001620</t>
  </si>
  <si>
    <t>nc72001621</t>
  </si>
  <si>
    <t>nc72001641</t>
  </si>
  <si>
    <t>nc72001646</t>
  </si>
  <si>
    <t>nc72001651</t>
  </si>
  <si>
    <t>nc72001656</t>
  </si>
  <si>
    <t>nc72001671</t>
  </si>
  <si>
    <t>nc72001676</t>
  </si>
  <si>
    <t>nc72001681</t>
  </si>
  <si>
    <t>nc72001686</t>
  </si>
  <si>
    <t>nc72001691</t>
  </si>
  <si>
    <t>nc72001701</t>
  </si>
  <si>
    <t>nc72001706</t>
  </si>
  <si>
    <t>nc72001716</t>
  </si>
  <si>
    <t>nc72001726</t>
  </si>
  <si>
    <t>Upper Lake, California</t>
  </si>
  <si>
    <t>nc72001731</t>
  </si>
  <si>
    <t>nc72001741</t>
  </si>
  <si>
    <t>nc72001761</t>
  </si>
  <si>
    <t>nc72001766</t>
  </si>
  <si>
    <t>nc72001771</t>
  </si>
  <si>
    <t>nc72001786</t>
  </si>
  <si>
    <t>nc72001791</t>
  </si>
  <si>
    <t>nc72001806</t>
  </si>
  <si>
    <t>nc72001816</t>
  </si>
  <si>
    <t>nc72001821</t>
  </si>
  <si>
    <t>nc72001881</t>
  </si>
  <si>
    <t>nc72001891</t>
  </si>
  <si>
    <t>nc72001896</t>
  </si>
  <si>
    <t>Saratoga, California</t>
  </si>
  <si>
    <t>nc72001901</t>
  </si>
  <si>
    <t>nc72001906</t>
  </si>
  <si>
    <t>nc72001911</t>
  </si>
  <si>
    <t>nc72001921</t>
  </si>
  <si>
    <t>nc72001926</t>
  </si>
  <si>
    <t>nc72001931</t>
  </si>
  <si>
    <t>nc72001936</t>
  </si>
  <si>
    <t>nc72001946</t>
  </si>
  <si>
    <t>nc72001951</t>
  </si>
  <si>
    <t>nc72001956</t>
  </si>
  <si>
    <t>nc72001971</t>
  </si>
  <si>
    <t>nc72002006</t>
  </si>
  <si>
    <t>nc72002011</t>
  </si>
  <si>
    <t>nc72002016</t>
  </si>
  <si>
    <t>nc72002031</t>
  </si>
  <si>
    <t>nc72002036</t>
  </si>
  <si>
    <t>nc72002046</t>
  </si>
  <si>
    <t>nc72002051</t>
  </si>
  <si>
    <t>nc72002071</t>
  </si>
  <si>
    <t>nc72002091</t>
  </si>
  <si>
    <t>Templeton, California</t>
  </si>
  <si>
    <t>nc72002106</t>
  </si>
  <si>
    <t>nc72002111</t>
  </si>
  <si>
    <t>nc72002121</t>
  </si>
  <si>
    <t>nc72002126</t>
  </si>
  <si>
    <t>nc72002136</t>
  </si>
  <si>
    <t>nc72002141</t>
  </si>
  <si>
    <t>nc72002151</t>
  </si>
  <si>
    <t>nc72002156</t>
  </si>
  <si>
    <t>nc72002161</t>
  </si>
  <si>
    <t>nc72002166</t>
  </si>
  <si>
    <t>nc72002171</t>
  </si>
  <si>
    <t>nc72002181</t>
  </si>
  <si>
    <t>nc72002221</t>
  </si>
  <si>
    <t>nc72002226</t>
  </si>
  <si>
    <t>nc72002236</t>
  </si>
  <si>
    <t>nc72002251</t>
  </si>
  <si>
    <t>nc72002261</t>
  </si>
  <si>
    <t>nc72002266</t>
  </si>
  <si>
    <t>nc72002271</t>
  </si>
  <si>
    <t>nc72002281</t>
  </si>
  <si>
    <t>nc72002291</t>
  </si>
  <si>
    <t>nc72002296</t>
  </si>
  <si>
    <t>nc72002301</t>
  </si>
  <si>
    <t>West Bishop, California</t>
  </si>
  <si>
    <t>nc72002306</t>
  </si>
  <si>
    <t>nc72002316</t>
  </si>
  <si>
    <t>nc72002331</t>
  </si>
  <si>
    <t>nc72002336</t>
  </si>
  <si>
    <t>nc72002351</t>
  </si>
  <si>
    <t>nc72002361</t>
  </si>
  <si>
    <t>nc72002376</t>
  </si>
  <si>
    <t>nc72002391</t>
  </si>
  <si>
    <t>nc72002416</t>
  </si>
  <si>
    <t>nc72002421</t>
  </si>
  <si>
    <t>Downieville, California</t>
  </si>
  <si>
    <t>nc72002426</t>
  </si>
  <si>
    <t>nc72002431</t>
  </si>
  <si>
    <t>nc72002436</t>
  </si>
  <si>
    <t>nc72002441</t>
  </si>
  <si>
    <t>nc72002446</t>
  </si>
  <si>
    <t>Prunedale, California</t>
  </si>
  <si>
    <t>nc72002461</t>
  </si>
  <si>
    <t>Ridgemark, California</t>
  </si>
  <si>
    <t>nc72002496</t>
  </si>
  <si>
    <t>Humboldt Hill, California</t>
  </si>
  <si>
    <t>nc72002501</t>
  </si>
  <si>
    <t>nc72002506</t>
  </si>
  <si>
    <t>nc72002511</t>
  </si>
  <si>
    <t>nc72002521</t>
  </si>
  <si>
    <t>nc72002526</t>
  </si>
  <si>
    <t>nc72002536</t>
  </si>
  <si>
    <t>nc72002546</t>
  </si>
  <si>
    <t>nc72002551</t>
  </si>
  <si>
    <t>Shandon, California</t>
  </si>
  <si>
    <t>nc72002571</t>
  </si>
  <si>
    <t>nc72002581</t>
  </si>
  <si>
    <t>nc72002586</t>
  </si>
  <si>
    <t>nc72002591</t>
  </si>
  <si>
    <t>nc72002596</t>
  </si>
  <si>
    <t>nc72002601</t>
  </si>
  <si>
    <t>nc72002606</t>
  </si>
  <si>
    <t>nc72002611</t>
  </si>
  <si>
    <t>nc72002616</t>
  </si>
  <si>
    <t>nc72002626</t>
  </si>
  <si>
    <t>nc72002641</t>
  </si>
  <si>
    <t>nc72002646</t>
  </si>
  <si>
    <t>nc72002661</t>
  </si>
  <si>
    <t>nc72002681</t>
  </si>
  <si>
    <t>nc72002691</t>
  </si>
  <si>
    <t>nc72002701</t>
  </si>
  <si>
    <t>nc72002706</t>
  </si>
  <si>
    <t>nc72002716</t>
  </si>
  <si>
    <t>nc72002731</t>
  </si>
  <si>
    <t>nc72002756</t>
  </si>
  <si>
    <t>nc72002761</t>
  </si>
  <si>
    <t>nc72002776</t>
  </si>
  <si>
    <t>nc72002791</t>
  </si>
  <si>
    <t>nc72002796</t>
  </si>
  <si>
    <t>nc72002806</t>
  </si>
  <si>
    <t>nc72002816</t>
  </si>
  <si>
    <t>nc72002831</t>
  </si>
  <si>
    <t>Greenfield, California</t>
  </si>
  <si>
    <t>nc72002841</t>
  </si>
  <si>
    <t>nc72002851</t>
  </si>
  <si>
    <t>nc72002866</t>
  </si>
  <si>
    <t>nc72002871</t>
  </si>
  <si>
    <t>nc72002886</t>
  </si>
  <si>
    <t>nc72002896</t>
  </si>
  <si>
    <t>nc72002916</t>
  </si>
  <si>
    <t>nc72002926</t>
  </si>
  <si>
    <t>nc72002931</t>
  </si>
  <si>
    <t>nc72002946</t>
  </si>
  <si>
    <t>nc72002951</t>
  </si>
  <si>
    <t>nc72002956</t>
  </si>
  <si>
    <t>nc72002961</t>
  </si>
  <si>
    <t>nc72002966</t>
  </si>
  <si>
    <t>nc72002986</t>
  </si>
  <si>
    <t>nc72002991</t>
  </si>
  <si>
    <t>nc72003031</t>
  </si>
  <si>
    <t>nc72003036</t>
  </si>
  <si>
    <t>nc72003086</t>
  </si>
  <si>
    <t>Chester, California</t>
  </si>
  <si>
    <t>nc72003106</t>
  </si>
  <si>
    <t>nc72003156</t>
  </si>
  <si>
    <t>nc72003161</t>
  </si>
  <si>
    <t>nc72003166</t>
  </si>
  <si>
    <t>nc72003171</t>
  </si>
  <si>
    <t>nc72003196</t>
  </si>
  <si>
    <t>nc72003211</t>
  </si>
  <si>
    <t>nc72003216</t>
  </si>
  <si>
    <t>nc72003226</t>
  </si>
  <si>
    <t>nc72003241</t>
  </si>
  <si>
    <t>nc72003261</t>
  </si>
  <si>
    <t>nc72003266</t>
  </si>
  <si>
    <t>nc72003276</t>
  </si>
  <si>
    <t>Calistoga, California</t>
  </si>
  <si>
    <t>nc72003281</t>
  </si>
  <si>
    <t>nc72003291</t>
  </si>
  <si>
    <t>nc72003306</t>
  </si>
  <si>
    <t>nc72003311</t>
  </si>
  <si>
    <t>nc72003316</t>
  </si>
  <si>
    <t>Alum Rock, California</t>
  </si>
  <si>
    <t>nc72003326</t>
  </si>
  <si>
    <t>nc72003331</t>
  </si>
  <si>
    <t>nc72003341</t>
  </si>
  <si>
    <t>nc72003351</t>
  </si>
  <si>
    <t>nc72003356</t>
  </si>
  <si>
    <t>nc72003361</t>
  </si>
  <si>
    <t>nc72003371</t>
  </si>
  <si>
    <t>nc72003376</t>
  </si>
  <si>
    <t>nc72003381</t>
  </si>
  <si>
    <t>Broadmoor, California</t>
  </si>
  <si>
    <t>nc72003386</t>
  </si>
  <si>
    <t>nc72003396</t>
  </si>
  <si>
    <t>nc72003401</t>
  </si>
  <si>
    <t>nc72003416</t>
  </si>
  <si>
    <t>nc72003426</t>
  </si>
  <si>
    <t>nc72003436</t>
  </si>
  <si>
    <t>nc72003441</t>
  </si>
  <si>
    <t>nc72003451</t>
  </si>
  <si>
    <t>nc72003456</t>
  </si>
  <si>
    <t>nc72003461</t>
  </si>
  <si>
    <t>nc72003486</t>
  </si>
  <si>
    <t>nc72003491</t>
  </si>
  <si>
    <t>nc72003521</t>
  </si>
  <si>
    <t>nc72003531</t>
  </si>
  <si>
    <t>nc72003551</t>
  </si>
  <si>
    <t>nc72003556</t>
  </si>
  <si>
    <t>nc72003561</t>
  </si>
  <si>
    <t>nc72003576</t>
  </si>
  <si>
    <t>nc72003581</t>
  </si>
  <si>
    <t>nc72003621</t>
  </si>
  <si>
    <t>nc72003631</t>
  </si>
  <si>
    <t>nc72003646</t>
  </si>
  <si>
    <t>San Simeon, California</t>
  </si>
  <si>
    <t>nc72003651</t>
  </si>
  <si>
    <t>nc72003661</t>
  </si>
  <si>
    <t>nc72003671</t>
  </si>
  <si>
    <t>nc72003686</t>
  </si>
  <si>
    <t>nc72003691</t>
  </si>
  <si>
    <t>nc72003696</t>
  </si>
  <si>
    <t>nc72003711</t>
  </si>
  <si>
    <t>nc72003716</t>
  </si>
  <si>
    <t>nc72003721</t>
  </si>
  <si>
    <t>nc72003726</t>
  </si>
  <si>
    <t>nc72003731</t>
  </si>
  <si>
    <t>nc72003751</t>
  </si>
  <si>
    <t>nc72003756</t>
  </si>
  <si>
    <t>nc72003776</t>
  </si>
  <si>
    <t>nc72003781</t>
  </si>
  <si>
    <t>nc72003811</t>
  </si>
  <si>
    <t>nc72003816</t>
  </si>
  <si>
    <t>nc72003821</t>
  </si>
  <si>
    <t>nm052913a</t>
  </si>
  <si>
    <t>nm</t>
  </si>
  <si>
    <t>Atkins, Arkansas</t>
  </si>
  <si>
    <t>nm053013a</t>
  </si>
  <si>
    <t>Clinton, Arkansas</t>
  </si>
  <si>
    <t>nn413430</t>
  </si>
  <si>
    <t>nn</t>
  </si>
  <si>
    <t>Big Pine, California</t>
  </si>
  <si>
    <t>nn413494</t>
  </si>
  <si>
    <t>Pahrump, Nevada</t>
  </si>
  <si>
    <t>nn413536</t>
  </si>
  <si>
    <t>Goldfield, Nevada</t>
  </si>
  <si>
    <t>nn413537</t>
  </si>
  <si>
    <t>Tahoe Vista, California</t>
  </si>
  <si>
    <t>nn413542</t>
  </si>
  <si>
    <t>Beatty, Nevada</t>
  </si>
  <si>
    <t>nn413548</t>
  </si>
  <si>
    <t>Yerington, Nevada</t>
  </si>
  <si>
    <t>nn413633</t>
  </si>
  <si>
    <t>nn413636</t>
  </si>
  <si>
    <t>nn413642</t>
  </si>
  <si>
    <t>nn413645</t>
  </si>
  <si>
    <t>Hawthorne, Nevada</t>
  </si>
  <si>
    <t>nn413651</t>
  </si>
  <si>
    <t>Mogul, Nevada</t>
  </si>
  <si>
    <t>nn413652</t>
  </si>
  <si>
    <t>nn413674</t>
  </si>
  <si>
    <t>Tonopah, Nevada</t>
  </si>
  <si>
    <t>nn413710</t>
  </si>
  <si>
    <t>nn413712</t>
  </si>
  <si>
    <t>nn413724</t>
  </si>
  <si>
    <t>nn413725</t>
  </si>
  <si>
    <t>nn413728</t>
  </si>
  <si>
    <t>nn413733</t>
  </si>
  <si>
    <t>nn413735</t>
  </si>
  <si>
    <t>Gardnerville Ranchos, Nevada</t>
  </si>
  <si>
    <t>nn413742</t>
  </si>
  <si>
    <t>nn413743</t>
  </si>
  <si>
    <t>nn413744</t>
  </si>
  <si>
    <t>nn413750</t>
  </si>
  <si>
    <t>nn413773</t>
  </si>
  <si>
    <t>nn413774</t>
  </si>
  <si>
    <t>nn413814</t>
  </si>
  <si>
    <t>Smith Valley, Nevada</t>
  </si>
  <si>
    <t>nn413857</t>
  </si>
  <si>
    <t>Fernley, Nevada</t>
  </si>
  <si>
    <t>nn413864</t>
  </si>
  <si>
    <t>Alamo, Nevada</t>
  </si>
  <si>
    <t>nn413867</t>
  </si>
  <si>
    <t>nn413870</t>
  </si>
  <si>
    <t>nn413880</t>
  </si>
  <si>
    <t>nn413883</t>
  </si>
  <si>
    <t>nn413888</t>
  </si>
  <si>
    <t>nn413912</t>
  </si>
  <si>
    <t>nn413927</t>
  </si>
  <si>
    <t>Baker, Nevada</t>
  </si>
  <si>
    <t>nn413939</t>
  </si>
  <si>
    <t>nn413958</t>
  </si>
  <si>
    <t>nn413962</t>
  </si>
  <si>
    <t>nn413969</t>
  </si>
  <si>
    <t>nn413981</t>
  </si>
  <si>
    <t>Incline Village, Nevada</t>
  </si>
  <si>
    <t>nn413982</t>
  </si>
  <si>
    <t>Currant, Nevada</t>
  </si>
  <si>
    <t>nn413984</t>
  </si>
  <si>
    <t>nn413991</t>
  </si>
  <si>
    <t>Gabbs, Nevada</t>
  </si>
  <si>
    <t>nn413993</t>
  </si>
  <si>
    <t>Indian Hills, Nevada</t>
  </si>
  <si>
    <t>nn413994</t>
  </si>
  <si>
    <t>Spanish Springs, Nevada</t>
  </si>
  <si>
    <t>nn413996</t>
  </si>
  <si>
    <t>Carson City, Nevada</t>
  </si>
  <si>
    <t>nn413997</t>
  </si>
  <si>
    <t>Sandy Valley, Nevada</t>
  </si>
  <si>
    <t>nn413999</t>
  </si>
  <si>
    <t>nn414003</t>
  </si>
  <si>
    <t>nn414006</t>
  </si>
  <si>
    <t>Warm Springs, Nevada</t>
  </si>
  <si>
    <t>nn414009</t>
  </si>
  <si>
    <t>nn414010</t>
  </si>
  <si>
    <t>nn414013</t>
  </si>
  <si>
    <t>nn414033</t>
  </si>
  <si>
    <t>nn414040</t>
  </si>
  <si>
    <t>nn414042</t>
  </si>
  <si>
    <t>nn414048</t>
  </si>
  <si>
    <t>pr13147004</t>
  </si>
  <si>
    <t>pr</t>
  </si>
  <si>
    <t>Luquillo, Puerto Rico</t>
  </si>
  <si>
    <t>pr13147005</t>
  </si>
  <si>
    <t>Pole Ojea, Puerto Rico</t>
  </si>
  <si>
    <t>pr13147006</t>
  </si>
  <si>
    <t>pr13147007</t>
  </si>
  <si>
    <t>Charlotte Amalie, U.S. Virgin Islands</t>
  </si>
  <si>
    <t>pr13147008</t>
  </si>
  <si>
    <t>Pajaros, Puerto Rico</t>
  </si>
  <si>
    <t>pr13148000</t>
  </si>
  <si>
    <t>Miches, Dominican Republic</t>
  </si>
  <si>
    <t>pr13148001</t>
  </si>
  <si>
    <t>pr13148002</t>
  </si>
  <si>
    <t>Road Town, British Virgin Islands</t>
  </si>
  <si>
    <t>pr13148003</t>
  </si>
  <si>
    <t>Potala Pastillo, Puerto Rico</t>
  </si>
  <si>
    <t>pr13148004</t>
  </si>
  <si>
    <t>pr13149000</t>
  </si>
  <si>
    <t>pr13149001</t>
  </si>
  <si>
    <t>pr13149002</t>
  </si>
  <si>
    <t>Maricao, Puerto Rico</t>
  </si>
  <si>
    <t>pr13149003</t>
  </si>
  <si>
    <t>pr13149004</t>
  </si>
  <si>
    <t>pr13149005</t>
  </si>
  <si>
    <t>Culebra, Puerto Rico</t>
  </si>
  <si>
    <t>pr13149006</t>
  </si>
  <si>
    <t>Vieques, Puerto Rico</t>
  </si>
  <si>
    <t>pr13149007</t>
  </si>
  <si>
    <t>Brenas, Puerto Rico</t>
  </si>
  <si>
    <t>pr13150000</t>
  </si>
  <si>
    <t>Sabana Grande, Puerto Rico</t>
  </si>
  <si>
    <t>pr13150001</t>
  </si>
  <si>
    <t>pr13150002</t>
  </si>
  <si>
    <t>Aguadilla, Puerto Rico</t>
  </si>
  <si>
    <t>pr13150003</t>
  </si>
  <si>
    <t>Yaurel, Puerto Rico</t>
  </si>
  <si>
    <t>pr13150004</t>
  </si>
  <si>
    <t>Punta Cana, Dominican Republic</t>
  </si>
  <si>
    <t>pr13151000</t>
  </si>
  <si>
    <t>pr13151001</t>
  </si>
  <si>
    <t>pr13151003</t>
  </si>
  <si>
    <t>Boca de Yuma, Dominican Republic</t>
  </si>
  <si>
    <t>pr13151004</t>
  </si>
  <si>
    <t>pr13151005</t>
  </si>
  <si>
    <t>pr13151006</t>
  </si>
  <si>
    <t>Esperanza, Puerto Rico</t>
  </si>
  <si>
    <t>pr13151007</t>
  </si>
  <si>
    <t>Stella, Puerto Rico</t>
  </si>
  <si>
    <t>pr13151008</t>
  </si>
  <si>
    <t>pr13152000</t>
  </si>
  <si>
    <t>pr13152001</t>
  </si>
  <si>
    <t>pr13152002</t>
  </si>
  <si>
    <t>pr13152003</t>
  </si>
  <si>
    <t>Lluveras, Puerto Rico</t>
  </si>
  <si>
    <t>pr13153000</t>
  </si>
  <si>
    <t>Liborio Negron Torres, Puerto Rico</t>
  </si>
  <si>
    <t>pr13153001</t>
  </si>
  <si>
    <t>pr13153002</t>
  </si>
  <si>
    <t>San Antonio, Puerto Rico</t>
  </si>
  <si>
    <t>pr13153003</t>
  </si>
  <si>
    <t>Guanica, Puerto Rico</t>
  </si>
  <si>
    <t>pr13153004</t>
  </si>
  <si>
    <t>pr13153005</t>
  </si>
  <si>
    <t>Rincon, Puerto Rico</t>
  </si>
  <si>
    <t>pr13153006</t>
  </si>
  <si>
    <t>Mayaguez, Puerto Rico</t>
  </si>
  <si>
    <t>pr13154000</t>
  </si>
  <si>
    <t>pr13154001</t>
  </si>
  <si>
    <t>pr13154002</t>
  </si>
  <si>
    <t>Loiza, Puerto Rico</t>
  </si>
  <si>
    <t>pr13154003</t>
  </si>
  <si>
    <t>Christiansted, U.S. Virgin Islands</t>
  </si>
  <si>
    <t>pr13154004</t>
  </si>
  <si>
    <t>usb000h72b</t>
  </si>
  <si>
    <t>us</t>
  </si>
  <si>
    <t>Kirakira, Solomon Islands</t>
  </si>
  <si>
    <t>usb000h736</t>
  </si>
  <si>
    <t>Petropavlovsk-Kamchatskiy, Russia</t>
  </si>
  <si>
    <t>usb000h74z</t>
  </si>
  <si>
    <t>usb000h78n</t>
  </si>
  <si>
    <t>Teberda, Russia</t>
  </si>
  <si>
    <t>usb000h79t</t>
  </si>
  <si>
    <t>Fort St. John, Canada</t>
  </si>
  <si>
    <t>usb000h7b8</t>
  </si>
  <si>
    <t>Tairua, New Zealand</t>
  </si>
  <si>
    <t>usb000h7bk</t>
  </si>
  <si>
    <t>Ndoi Island, Fiji</t>
  </si>
  <si>
    <t>usb000h7bq</t>
  </si>
  <si>
    <t>Okhotsk</t>
  </si>
  <si>
    <t>usb000h7c7</t>
  </si>
  <si>
    <t>Amahai, Indonesia</t>
  </si>
  <si>
    <t>usb000h7cf</t>
  </si>
  <si>
    <t>usb000h7dw</t>
  </si>
  <si>
    <t>Sinabang, Indonesia</t>
  </si>
  <si>
    <t>usb000h7dz</t>
  </si>
  <si>
    <t>usb000h7gk</t>
  </si>
  <si>
    <t>usb000h7ks</t>
  </si>
  <si>
    <t>Katsuura, Japan</t>
  </si>
  <si>
    <t>usb000h7l2</t>
  </si>
  <si>
    <t>usb000h7x6</t>
  </si>
  <si>
    <t>Naze, Japan</t>
  </si>
  <si>
    <t>usb000h7xl</t>
  </si>
  <si>
    <t>Yonakuni, Japan</t>
  </si>
  <si>
    <t>usb000h7yc</t>
  </si>
  <si>
    <t>Nefyn, United Kingdom</t>
  </si>
  <si>
    <t>usb000h7z2</t>
  </si>
  <si>
    <t>El Corpus, Honduras</t>
  </si>
  <si>
    <t>usb000h7z5</t>
  </si>
  <si>
    <t>Bengkulu, Indonesia</t>
  </si>
  <si>
    <t>usb000h7ze</t>
  </si>
  <si>
    <t>Savannah Bight, Honduras</t>
  </si>
  <si>
    <t>usb000h82m</t>
  </si>
  <si>
    <t>Port-Vila, Vanuatu</t>
  </si>
  <si>
    <t>usb000h85k</t>
  </si>
  <si>
    <t>Demirci, Turkey</t>
  </si>
  <si>
    <t>usb000h85v</t>
  </si>
  <si>
    <t>Prince Edward Islands</t>
  </si>
  <si>
    <t>usb000h8qz</t>
  </si>
  <si>
    <t>Whitefield, Maine</t>
  </si>
  <si>
    <t>usb000h8y3</t>
  </si>
  <si>
    <t>Licuan, Philippines</t>
  </si>
  <si>
    <t>usb000h96p</t>
  </si>
  <si>
    <t>Alanje, Panama</t>
  </si>
  <si>
    <t>usb000h97m</t>
  </si>
  <si>
    <t>McLoud, Oklahoma</t>
  </si>
  <si>
    <t>usb000h98n</t>
  </si>
  <si>
    <t>Isangel, Vanuatu</t>
  </si>
  <si>
    <t>usb000h9d9</t>
  </si>
  <si>
    <t>Piru, Indonesia</t>
  </si>
  <si>
    <t>usb000h9pb</t>
  </si>
  <si>
    <t>Muara Siberut, Indonesia</t>
  </si>
  <si>
    <t>usb000ha40</t>
  </si>
  <si>
    <t>Miyako, Japan</t>
  </si>
  <si>
    <t>usb000ha53</t>
  </si>
  <si>
    <t>usb000ha54</t>
  </si>
  <si>
    <t>Jarm, Afghanistan</t>
  </si>
  <si>
    <t>usb000ha6n</t>
  </si>
  <si>
    <t>Minab, Iran</t>
  </si>
  <si>
    <t>usb000ha6p</t>
  </si>
  <si>
    <t>usb000ha80</t>
  </si>
  <si>
    <t>usb000ha9c</t>
  </si>
  <si>
    <t>Luring, China</t>
  </si>
  <si>
    <t>usb000haa5</t>
  </si>
  <si>
    <t>Centrial Mid-Atlantic Ridge</t>
  </si>
  <si>
    <t>usb000haay</t>
  </si>
  <si>
    <t>Tishomingo, Oklahoma</t>
  </si>
  <si>
    <t>usb000haaz</t>
  </si>
  <si>
    <t>South Pacific Ocean</t>
  </si>
  <si>
    <t>usb000hacc</t>
  </si>
  <si>
    <t>usb000hacp</t>
  </si>
  <si>
    <t>Raoul Island, New Zealand</t>
  </si>
  <si>
    <t>usb000haev</t>
  </si>
  <si>
    <t>Vaini, Tonga</t>
  </si>
  <si>
    <t>usb000hb21</t>
  </si>
  <si>
    <t>Farallon de Pajaros, Northern Mariana Islands</t>
  </si>
  <si>
    <t>usb000hb56</t>
  </si>
  <si>
    <t>usb000hb6w</t>
  </si>
  <si>
    <t>La Gomera, Guatemala</t>
  </si>
  <si>
    <t>usb000hb7n</t>
  </si>
  <si>
    <t>San Policarpo, Philippines</t>
  </si>
  <si>
    <t>usb000hb8n</t>
  </si>
  <si>
    <t>usb000hb8z</t>
  </si>
  <si>
    <t>Woodend, New Zealand</t>
  </si>
  <si>
    <t>usb000hb94</t>
  </si>
  <si>
    <t>San Pedro, Colombia</t>
  </si>
  <si>
    <t>usb000hb9g</t>
  </si>
  <si>
    <t>Aisen, Chile</t>
  </si>
  <si>
    <t>usb000hb9q</t>
  </si>
  <si>
    <t>Lata, Solomon Islands</t>
  </si>
  <si>
    <t>usb000hb9x</t>
  </si>
  <si>
    <t>Kushiro, Japan</t>
  </si>
  <si>
    <t>usb000hbbw</t>
  </si>
  <si>
    <t>Tor, Egypt</t>
  </si>
  <si>
    <t>usb000hbd2</t>
  </si>
  <si>
    <t>Calcutta, India</t>
  </si>
  <si>
    <t>usb000hbdd</t>
  </si>
  <si>
    <t>Nord, Greenland</t>
  </si>
  <si>
    <t>usb000hbde</t>
  </si>
  <si>
    <t>Carmen, Philippines</t>
  </si>
  <si>
    <t>usb000hbdq</t>
  </si>
  <si>
    <t>President Roxas, Philippines</t>
  </si>
  <si>
    <t>usb000hbfh</t>
  </si>
  <si>
    <t>usb000hbfy</t>
  </si>
  <si>
    <t>Darapidap, Philippines</t>
  </si>
  <si>
    <t>usb000hbga</t>
  </si>
  <si>
    <t>Diego de Almagro, Chile</t>
  </si>
  <si>
    <t>usb000hbha</t>
  </si>
  <si>
    <t>Chirovanga, Solomon Islands</t>
  </si>
  <si>
    <t>usb000hbi9</t>
  </si>
  <si>
    <t>Namie, Japan</t>
  </si>
  <si>
    <t>usb000hbjs</t>
  </si>
  <si>
    <t>Mid-Indian Ridge</t>
  </si>
  <si>
    <t>usb000hblu</t>
  </si>
  <si>
    <t>Hengchun, Taiwan</t>
  </si>
  <si>
    <t>usb000hbp2</t>
  </si>
  <si>
    <t>Ano Komi, Greece</t>
  </si>
  <si>
    <t>usb000hbpw</t>
  </si>
  <si>
    <t>the Fiji Islands</t>
  </si>
  <si>
    <t>usb000hbq1</t>
  </si>
  <si>
    <t>Jiquilillo, Nicaragua</t>
  </si>
  <si>
    <t>usb000hbq5</t>
  </si>
  <si>
    <t>Panguna, Papua New Guinea</t>
  </si>
  <si>
    <t>usb000hbq7</t>
  </si>
  <si>
    <t>Champerico, Guatemala</t>
  </si>
  <si>
    <t>usb000hbqc</t>
  </si>
  <si>
    <t>usb000hbqy</t>
  </si>
  <si>
    <t>Al `Aquriyah, Libya</t>
  </si>
  <si>
    <t>usb000hbrg</t>
  </si>
  <si>
    <t>Lambasa, Fiji</t>
  </si>
  <si>
    <t>usb000hbrt</t>
  </si>
  <si>
    <t>Buli, Taiwan</t>
  </si>
  <si>
    <t>usb000hbsv</t>
  </si>
  <si>
    <t>Finschhafen, Papua New Guinea</t>
  </si>
  <si>
    <t>usb000hbsz</t>
  </si>
  <si>
    <t>usb000hbt8</t>
  </si>
  <si>
    <t>Jones, Oklahoma</t>
  </si>
  <si>
    <t>usb000hbtf</t>
  </si>
  <si>
    <t>usb000hbts</t>
  </si>
  <si>
    <t>Farkhar, Afghanistan</t>
  </si>
  <si>
    <t>usb000hbuq</t>
  </si>
  <si>
    <t>usb000hbvm</t>
  </si>
  <si>
    <t>usb000hbx3</t>
  </si>
  <si>
    <t>Ajuchitlan del Progreso, Mexico</t>
  </si>
  <si>
    <t>usb000hby6</t>
  </si>
  <si>
    <t>Linao, Philippines</t>
  </si>
  <si>
    <t>usb000hc0d</t>
  </si>
  <si>
    <t>usb000hc29</t>
  </si>
  <si>
    <t>Kuril'sk, Russia</t>
  </si>
  <si>
    <t>usb000hc2g</t>
  </si>
  <si>
    <t>Naha-shi, Japan</t>
  </si>
  <si>
    <t>usb000hc3b</t>
  </si>
  <si>
    <t>usb000hc4h</t>
  </si>
  <si>
    <t>uu60001155</t>
  </si>
  <si>
    <t>uu</t>
  </si>
  <si>
    <t>Old Faithful Geyser, Wyoming</t>
  </si>
  <si>
    <t>uu60001160</t>
  </si>
  <si>
    <t>uu60025172</t>
  </si>
  <si>
    <t>Garland, Utah</t>
  </si>
  <si>
    <t>uu60025182</t>
  </si>
  <si>
    <t>Enoch, Utah</t>
  </si>
  <si>
    <t>uu60025192</t>
  </si>
  <si>
    <t>West Yellowstone, Montana</t>
  </si>
  <si>
    <t>uu60025197</t>
  </si>
  <si>
    <t>uu60025207</t>
  </si>
  <si>
    <t>uu60025217</t>
  </si>
  <si>
    <t>uu60025222</t>
  </si>
  <si>
    <t>uu60025227</t>
  </si>
  <si>
    <t>uu60025232</t>
  </si>
  <si>
    <t>uu60025247</t>
  </si>
  <si>
    <t>uu60025252</t>
  </si>
  <si>
    <t>uu60025257</t>
  </si>
  <si>
    <t>uu60025262</t>
  </si>
  <si>
    <t>uu60025267</t>
  </si>
  <si>
    <t>uu60025272</t>
  </si>
  <si>
    <t>uu60025277</t>
  </si>
  <si>
    <t>Page, Arizona</t>
  </si>
  <si>
    <t>uu60025312</t>
  </si>
  <si>
    <t>Elwood, Utah</t>
  </si>
  <si>
    <t>uu60025347</t>
  </si>
  <si>
    <t>uu60025352</t>
  </si>
  <si>
    <t>uu60025362</t>
  </si>
  <si>
    <t>uu60025372</t>
  </si>
  <si>
    <t>Mount Pleasant, Utah</t>
  </si>
  <si>
    <t>uu60025377</t>
  </si>
  <si>
    <t>uu60025382</t>
  </si>
  <si>
    <t>uu60025397</t>
  </si>
  <si>
    <t>uu60025407</t>
  </si>
  <si>
    <t>uu60025422</t>
  </si>
  <si>
    <t>uu60025467</t>
  </si>
  <si>
    <t>uu60025482</t>
  </si>
  <si>
    <t>uu60025492</t>
  </si>
  <si>
    <t>uu60025507</t>
  </si>
  <si>
    <t>Loa, Utah</t>
  </si>
  <si>
    <t>uu60025512</t>
  </si>
  <si>
    <t>uu60025517</t>
  </si>
  <si>
    <t>uu60025522</t>
  </si>
  <si>
    <t>uu60025542</t>
  </si>
  <si>
    <t>Parowan, Utah</t>
  </si>
  <si>
    <t>uu60025547</t>
  </si>
  <si>
    <t>Delta, Utah</t>
  </si>
  <si>
    <t>uu60025552</t>
  </si>
  <si>
    <t>uu60025577</t>
  </si>
  <si>
    <t>uu60025592</t>
  </si>
  <si>
    <t>Park City, Utah</t>
  </si>
  <si>
    <t>uu60025597</t>
  </si>
  <si>
    <t>uu60025602</t>
  </si>
  <si>
    <t>uu60025607</t>
  </si>
  <si>
    <t>uu60025612</t>
  </si>
  <si>
    <t>uu60025617</t>
  </si>
  <si>
    <t>uu60025637</t>
  </si>
  <si>
    <t>uu60025642</t>
  </si>
  <si>
    <t>uu60025647</t>
  </si>
  <si>
    <t>uu60025672</t>
  </si>
  <si>
    <t>Fairview, Utah</t>
  </si>
  <si>
    <t>uu60025692</t>
  </si>
  <si>
    <t>uu60025742</t>
  </si>
  <si>
    <t>Washington, Utah</t>
  </si>
  <si>
    <t>uu60025757</t>
  </si>
  <si>
    <t>uw60533826</t>
  </si>
  <si>
    <t>uw</t>
  </si>
  <si>
    <t>Big Lake, Washington</t>
  </si>
  <si>
    <t>uw60533886</t>
  </si>
  <si>
    <t>Waterville, Washington</t>
  </si>
  <si>
    <t>uw60533966</t>
  </si>
  <si>
    <t>Morton, Washington</t>
  </si>
  <si>
    <t>uw60533976</t>
  </si>
  <si>
    <t>Lewisville, Washington</t>
  </si>
  <si>
    <t>uw60534011</t>
  </si>
  <si>
    <t>Entiat, Washington</t>
  </si>
  <si>
    <t>uw60534026</t>
  </si>
  <si>
    <t>Princeton, Canada</t>
  </si>
  <si>
    <t>uw60534046</t>
  </si>
  <si>
    <t>Sweet Home, Oregon</t>
  </si>
  <si>
    <t>uw60534101</t>
  </si>
  <si>
    <t>West Longview, Washington</t>
  </si>
  <si>
    <t>uw60534106</t>
  </si>
  <si>
    <t>Bangor Trident Base, Washington</t>
  </si>
  <si>
    <t>uw60534111</t>
  </si>
  <si>
    <t>Cottage Grove, Oregon</t>
  </si>
  <si>
    <t>uw60534116</t>
  </si>
  <si>
    <t>Omak, Washington</t>
  </si>
  <si>
    <t>uw60534171</t>
  </si>
  <si>
    <t>Clyde Hill, Washington</t>
  </si>
  <si>
    <t>uw60534261</t>
  </si>
  <si>
    <t>uw60534306</t>
  </si>
  <si>
    <t>Goldendale, Washington</t>
  </si>
  <si>
    <t>uw60534331</t>
  </si>
  <si>
    <t>uw60534396</t>
  </si>
  <si>
    <t>Packwood, Washington</t>
  </si>
  <si>
    <t>uw60534636</t>
  </si>
  <si>
    <t>Yacolt, Washington</t>
  </si>
  <si>
    <t>uw60534686</t>
  </si>
  <si>
    <t>Eatonville, Washington</t>
  </si>
  <si>
    <t>uw60534751</t>
  </si>
  <si>
    <t>Ferndale, Washington</t>
  </si>
  <si>
    <t>uw60534796</t>
  </si>
  <si>
    <t>uw60534871</t>
  </si>
  <si>
    <t>uw60534876</t>
  </si>
  <si>
    <t>uw60534881</t>
  </si>
  <si>
    <t>uw60534886</t>
  </si>
  <si>
    <t>Bonney Lake, Washington</t>
  </si>
  <si>
    <t>uw60534911</t>
  </si>
  <si>
    <t>Desert Aire, Washington</t>
  </si>
  <si>
    <t>uw60534931</t>
  </si>
  <si>
    <t>Gold Bar, Washington</t>
  </si>
  <si>
    <t>uw60534991</t>
  </si>
  <si>
    <t>Roseburg, Oregon</t>
  </si>
  <si>
    <t>uw60534996</t>
  </si>
  <si>
    <t>uw60535011</t>
  </si>
  <si>
    <t>Monmouth, Oregon</t>
  </si>
  <si>
    <t>uw60535026</t>
  </si>
  <si>
    <t>uw60535076</t>
  </si>
  <si>
    <t>Key Center, Washington</t>
  </si>
  <si>
    <t>uw60535091</t>
  </si>
  <si>
    <t>Leavenworth, Washington</t>
  </si>
  <si>
    <t>uw60535131</t>
  </si>
  <si>
    <t>Wauna, Washington</t>
  </si>
  <si>
    <t>uw60535136</t>
  </si>
  <si>
    <t>Belfair, Washington</t>
  </si>
  <si>
    <t>uw60535196</t>
  </si>
  <si>
    <t>uw60535236</t>
  </si>
  <si>
    <t>uw60535256</t>
  </si>
  <si>
    <t>uw60535381</t>
  </si>
  <si>
    <t>uw60535401</t>
  </si>
  <si>
    <t>Port Angeles, Washington</t>
  </si>
  <si>
    <t>- Average magnitude of earthquakes at each place</t>
  </si>
  <si>
    <t>Absolute Reference</t>
  </si>
  <si>
    <t>&gt;=</t>
  </si>
  <si>
    <t>&lt;=</t>
  </si>
  <si>
    <t>&lt;&gt;</t>
  </si>
  <si>
    <t>=IF(CELLREF&gt;=50000,"High","")</t>
  </si>
  <si>
    <t>Threshold:</t>
  </si>
  <si>
    <t>Greater than or equal to</t>
  </si>
  <si>
    <t>Less than or equal to</t>
  </si>
  <si>
    <t>Not equal to</t>
  </si>
  <si>
    <t>Common functions:</t>
  </si>
  <si>
    <t>How to set-up a formula:</t>
  </si>
  <si>
    <t>Applying a re-usable formula:</t>
  </si>
  <si>
    <t/>
  </si>
  <si>
    <t>=IF(TEST,TRUE,FALSE)</t>
  </si>
  <si>
    <t>=IF(FORMULA,TRUE,FALSE)</t>
  </si>
  <si>
    <t>=IF(.10*Sales &gt; Threshold,25000,"No Bonus")</t>
  </si>
  <si>
    <t>Mean</t>
  </si>
  <si>
    <t>Median</t>
  </si>
  <si>
    <t>Mode</t>
  </si>
  <si>
    <t>Standard Deviation</t>
  </si>
  <si>
    <t>=AVERAGE(CELLRANGE)</t>
  </si>
  <si>
    <t>=MEDIAN(CELLRANGE)</t>
  </si>
  <si>
    <t>=MODE(CELLRANGE)</t>
  </si>
  <si>
    <t>=STDEV(CELLRANGE)</t>
  </si>
  <si>
    <t>Round</t>
  </si>
  <si>
    <t>=ROUND(Number,# of Decimal Places)</t>
  </si>
  <si>
    <t>The difference in rounding and just hiding decimal places:</t>
  </si>
  <si>
    <t>&lt;-- Looks like the same number but the underlying values are different.</t>
  </si>
  <si>
    <t>SCENARIO:</t>
  </si>
  <si>
    <t>Number of Earthquakes:</t>
  </si>
  <si>
    <t>- Total # of earthquakes that occurred per place</t>
  </si>
  <si>
    <t>- Maximum depth of earthquakes at each place</t>
  </si>
  <si>
    <t>WE NEED TO SUMMARIZE A COMBINATION OF ITEMS:</t>
  </si>
  <si>
    <t>PIVOT TABLES PROVIDE AN EASY WAY TO SUMMARIZE DATA</t>
  </si>
  <si>
    <t>TO USE:</t>
  </si>
  <si>
    <t>1) Select "input" data (including your headers!)</t>
  </si>
  <si>
    <t>2) Click on the "Insert" tab in the top green toolbar</t>
  </si>
  <si>
    <t xml:space="preserve">3) Select Pivot Table </t>
  </si>
  <si>
    <t>4) Use Pivot Table Builder to "drag and drop" as necessary</t>
  </si>
  <si>
    <t xml:space="preserve">What you are summarizing by. Look for key words such as by, per, for… </t>
  </si>
  <si>
    <t>Rows:</t>
  </si>
  <si>
    <t>Values:</t>
  </si>
  <si>
    <t>Filter:</t>
  </si>
  <si>
    <t>Ability to manipulate table. View by day, month, employee, etc.</t>
  </si>
  <si>
    <t xml:space="preserve">Columns: </t>
  </si>
  <si>
    <t>GUIDELINES FOR SETTING UP A PIVOT TABLE:</t>
  </si>
  <si>
    <t>Amounts to be summarized. NOTE: Once selected, click on the arrow-down to get to "Value Field Settings" to set-up calculations and formats.</t>
  </si>
  <si>
    <t>Data</t>
  </si>
  <si>
    <t>FORMATTING (CUSTOM:)</t>
  </si>
  <si>
    <t>Cold</t>
  </si>
  <si>
    <t>Coat</t>
  </si>
  <si>
    <t>Jacket</t>
  </si>
  <si>
    <t>Warm</t>
  </si>
  <si>
    <t>T-shirt</t>
  </si>
  <si>
    <t>Hot</t>
  </si>
  <si>
    <t>Tank top</t>
  </si>
  <si>
    <t>=VLOOKUP(LOOKUPVALUE,$LOOKUP$TABLE,COLUMN#,FALSE)</t>
  </si>
  <si>
    <t>Chilly</t>
  </si>
  <si>
    <t>Revenue</t>
  </si>
  <si>
    <t>January</t>
  </si>
  <si>
    <t>February</t>
  </si>
  <si>
    <t>March</t>
  </si>
  <si>
    <t>April</t>
  </si>
  <si>
    <t>May</t>
  </si>
  <si>
    <t>June</t>
  </si>
  <si>
    <t>July</t>
  </si>
  <si>
    <t>August</t>
  </si>
  <si>
    <t>September</t>
  </si>
  <si>
    <t>October</t>
  </si>
  <si>
    <t>November</t>
  </si>
  <si>
    <t>December</t>
  </si>
  <si>
    <t>1) Sort the data.</t>
  </si>
  <si>
    <t>2) Use the subtotal tool to adjust settings:
    - Subtotal "at each change in" the field you sorted
    - Select the field you want to subtotal
    - Choose the aggregate function you want to use</t>
  </si>
  <si>
    <t>Select Data --&gt; Data --&gt; Sort --&gt; Choose Column --&gt; A-Z (etc.)</t>
  </si>
  <si>
    <t>Month</t>
  </si>
  <si>
    <t>April Total</t>
  </si>
  <si>
    <t>August Total</t>
  </si>
  <si>
    <t>December Total</t>
  </si>
  <si>
    <t>February Total</t>
  </si>
  <si>
    <t>January Total</t>
  </si>
  <si>
    <t>July Total</t>
  </si>
  <si>
    <t>June Total</t>
  </si>
  <si>
    <t>March Total</t>
  </si>
  <si>
    <t>May Total</t>
  </si>
  <si>
    <t>November Total</t>
  </si>
  <si>
    <t>October Total</t>
  </si>
  <si>
    <t>September Total</t>
  </si>
  <si>
    <t>Grand Total</t>
  </si>
  <si>
    <t xml:space="preserve">HLOOKUP EXAMPLE: </t>
  </si>
  <si>
    <t>VLOOKUP EXAMPLE:</t>
  </si>
  <si>
    <t>VERTICAL TABLE:</t>
  </si>
  <si>
    <t>HORIZONTAL TABLE:</t>
  </si>
  <si>
    <t>Concatenate will combine cells.</t>
  </si>
  <si>
    <t>Left will pull the number of characters specified, starting with the leftmost character.</t>
  </si>
  <si>
    <t>Right will pull the number of characters specified, starting with the rightmost character.</t>
  </si>
  <si>
    <t>THANKSGIVING</t>
  </si>
  <si>
    <t>THANKS</t>
  </si>
  <si>
    <t>GIVING</t>
  </si>
  <si>
    <t>The turkey tastes good.</t>
  </si>
  <si>
    <t>ham</t>
  </si>
  <si>
    <t>Replace will remove a piece of text with different text. Specify the number of the character you want to start replacing, then specify the number of characters you want to replace, and finally specify the new text.</t>
  </si>
  <si>
    <t xml:space="preserve">Sum </t>
  </si>
  <si>
    <t>=SUM(CELLRANGE)</t>
  </si>
  <si>
    <t>Minimum</t>
  </si>
  <si>
    <t>Maximum</t>
  </si>
  <si>
    <t>Count</t>
  </si>
  <si>
    <t>CountIf</t>
  </si>
  <si>
    <t>Yes</t>
  </si>
  <si>
    <t>No</t>
  </si>
  <si>
    <t>=MIN(CELLRANGE)</t>
  </si>
  <si>
    <t>=MAX(CELLRANGE)</t>
  </si>
  <si>
    <t>=COUNT(CELLRANGE)</t>
  </si>
  <si>
    <t>SumIf</t>
  </si>
  <si>
    <t>=SUMIF(RANGE,CRITERIA,SUMRANGE)</t>
  </si>
  <si>
    <t>=COUNTIF(CELLRANGE,CRITERIA)</t>
  </si>
  <si>
    <t>""</t>
  </si>
  <si>
    <t>Insert Text Between These</t>
  </si>
  <si>
    <t>IF STATEMENTS</t>
  </si>
  <si>
    <t>FORMATTING</t>
  </si>
  <si>
    <t>John Doe</t>
  </si>
  <si>
    <t>Tom Smith</t>
  </si>
  <si>
    <t xml:space="preserve">Brian </t>
  </si>
  <si>
    <t>Sue</t>
  </si>
  <si>
    <t>Pat</t>
  </si>
  <si>
    <t>Greg</t>
  </si>
  <si>
    <t>Justin</t>
  </si>
  <si>
    <t>Dan</t>
  </si>
  <si>
    <t>Melissa</t>
  </si>
  <si>
    <t>Gordon</t>
  </si>
  <si>
    <t>Beth</t>
  </si>
  <si>
    <t>Frankie</t>
  </si>
  <si>
    <t>ID #</t>
  </si>
  <si>
    <t>Name</t>
  </si>
  <si>
    <t>Salary</t>
  </si>
  <si>
    <t>ID # to Look-up:</t>
  </si>
  <si>
    <t>Salary:</t>
  </si>
  <si>
    <t>CONCATENATE</t>
  </si>
  <si>
    <t>LEFT</t>
  </si>
  <si>
    <t>RIGHT</t>
  </si>
  <si>
    <t>MID</t>
  </si>
  <si>
    <t>REPLACE</t>
  </si>
  <si>
    <t>Function:</t>
  </si>
  <si>
    <t>Definition:</t>
  </si>
  <si>
    <t>Formula:</t>
  </si>
  <si>
    <t>Year</t>
  </si>
  <si>
    <t>286 Cells to the Left</t>
  </si>
  <si>
    <t>Some are duplicates.</t>
  </si>
  <si>
    <t>Data --&gt; Remove Duplicates</t>
  </si>
  <si>
    <t>Mixed Reference - Locked on Column</t>
  </si>
  <si>
    <t>Mixed Reference - Locked on Row</t>
  </si>
  <si>
    <t>Can change this number to search for a different employee.</t>
  </si>
  <si>
    <t>Data:</t>
  </si>
  <si>
    <t>Mid will pull characters from the middle of a word. Specify the number of the character you want to start pulling, and then specify the number of characters you want to pull out.</t>
  </si>
  <si>
    <t>To further organize and group data together.</t>
  </si>
  <si>
    <t>Show the average magnitude, maximum depth, and number of earthquakes per place.</t>
  </si>
  <si>
    <t>Cell References</t>
  </si>
  <si>
    <t>Objectives: to understand the difference between relative, absolute, and mixed cell referencing</t>
  </si>
  <si>
    <t>Example #1</t>
  </si>
  <si>
    <t>Example #2</t>
  </si>
  <si>
    <t>Example #3</t>
  </si>
  <si>
    <t>Example #4</t>
  </si>
  <si>
    <t>Relative Cell Reference</t>
  </si>
  <si>
    <t xml:space="preserve">- Default reference
- Formula will change to reflect  the "movements" you are making
</t>
  </si>
  <si>
    <t>- Used to lock-in on, and reference, a single cell</t>
  </si>
  <si>
    <t>- Locked on column (meaning if you move your formula right/left across columns, you will always be referencing the column you designate)
- Your formula will still accommodate movements up and down amongst rows</t>
  </si>
  <si>
    <t>- Locked on row (meaning if you move your formula up/down across rows you will always be referencing the row you designate)
- Your formula will still accommodate movements right and left amongst columns</t>
  </si>
  <si>
    <t>Aggregate Functions</t>
  </si>
  <si>
    <t>Objectives: to understand how to implement functions that are built into Excel</t>
  </si>
  <si>
    <t>Formula Structure (in Excel)</t>
  </si>
  <si>
    <t>Result (using data to the left)</t>
  </si>
  <si>
    <t>Aggregate Function</t>
  </si>
  <si>
    <t>Example #2 (specific to rounding)</t>
  </si>
  <si>
    <t>Result</t>
  </si>
  <si>
    <t>IF Statements and Formatting</t>
  </si>
  <si>
    <t>Objectives: to understand how to utilize IF statements, as well as custom format</t>
  </si>
  <si>
    <t>&lt;--Useful for updating references without having to update the formula and re-drag down. NOTE: Just make sure to absolute reference the cell you are using.</t>
  </si>
  <si>
    <t>Example # 2</t>
  </si>
  <si>
    <t>Lookup Functions</t>
  </si>
  <si>
    <t>Objectives: to understand how to implement a lookup function by properly utilizing the four parameters</t>
  </si>
  <si>
    <t>- Make sure to absolute reference your table.</t>
  </si>
  <si>
    <t>- Can set up using HLOOKUP with horizontal tables.</t>
  </si>
  <si>
    <t>- Can always utilize for a range of values using TRUE as the fourth parameter - see various online resources!</t>
  </si>
  <si>
    <t>Note:</t>
  </si>
  <si>
    <t>Parameters:</t>
  </si>
  <si>
    <t>Lookup value</t>
  </si>
  <si>
    <t>Lookup table</t>
  </si>
  <si>
    <t>Column/row #</t>
  </si>
  <si>
    <t>Range lookup</t>
  </si>
  <si>
    <t>Cell or value you want to look up in the table (MUST BE IN THE FIRST COLUMN OR ROW OF THE TABLE, SO YOU MAY NEED TO ADJUST YOUR TABLE)</t>
  </si>
  <si>
    <t>Table in which you want to look up a value and pull information from - absolute reference it</t>
  </si>
  <si>
    <t>Column/row # containing the value you wish to return</t>
  </si>
  <si>
    <t>False - for exact matchs (MOST COMMON); True - for a range</t>
  </si>
  <si>
    <t>Objectives: to understand how to use built-in functions that will help to manipulate text data</t>
  </si>
  <si>
    <t>Subtotals</t>
  </si>
  <si>
    <t>Objectives: to understand how to set-up data for subtotaling</t>
  </si>
  <si>
    <t>THIS IS WHAT THE RESULT WILL LOOK LIKE</t>
  </si>
  <si>
    <t>INSTRUCTIONS (Example data to be subtotaled on next tab)</t>
  </si>
  <si>
    <t>Pivot Tables</t>
  </si>
  <si>
    <t>Objectives: to understand how to summarize data using a pivot table</t>
  </si>
  <si>
    <t>Remove Duplicates</t>
  </si>
  <si>
    <t>Objectives: duplicates can easily be removed using a tool in Excel's data tab</t>
  </si>
  <si>
    <t>Goal Seek</t>
  </si>
  <si>
    <t>Consumption</t>
  </si>
  <si>
    <t>Water Rate:</t>
  </si>
  <si>
    <t>Annual Revenue</t>
  </si>
  <si>
    <t xml:space="preserve">Estimated consumption and current rate to the left. </t>
  </si>
  <si>
    <t>Goal is to calculate the rate that would help achieve $5.5M of annual revenue.</t>
  </si>
  <si>
    <t>Data--&gt; What-If Analysis--&gt; Goal Seek</t>
  </si>
  <si>
    <t xml:space="preserve">                                             TRANSACTIONS FROM 04/01/2016 TO 04/30/2016                                            </t>
  </si>
  <si>
    <t>Date</t>
  </si>
  <si>
    <t>JNL</t>
  </si>
  <si>
    <t>Type</t>
  </si>
  <si>
    <t>Description</t>
  </si>
  <si>
    <t>Reference #</t>
  </si>
  <si>
    <t xml:space="preserve">Debits </t>
  </si>
  <si>
    <t xml:space="preserve">Credits </t>
  </si>
  <si>
    <t xml:space="preserve">Balance </t>
  </si>
  <si>
    <t xml:space="preserve">Fund 101 GENERAL FUND </t>
  </si>
  <si>
    <t>04/01/2016</t>
  </si>
  <si>
    <t xml:space="preserve"> </t>
  </si>
  <si>
    <t>101-000-001.000 CASH</t>
  </si>
  <si>
    <t xml:space="preserve">BEG. BALANCE </t>
  </si>
  <si>
    <t xml:space="preserve">  </t>
  </si>
  <si>
    <t>CD</t>
  </si>
  <si>
    <t>CHK</t>
  </si>
  <si>
    <t>Check: 2 135642</t>
  </si>
  <si>
    <t>135642</t>
  </si>
  <si>
    <t>Check: 2 135644</t>
  </si>
  <si>
    <t>135644</t>
  </si>
  <si>
    <t>Check: 2 135645</t>
  </si>
  <si>
    <t>135645</t>
  </si>
  <si>
    <t>Check: 2 135646</t>
  </si>
  <si>
    <t>135646</t>
  </si>
  <si>
    <t>Check: 2 135647</t>
  </si>
  <si>
    <t>135647</t>
  </si>
  <si>
    <t>Check: 2 135648</t>
  </si>
  <si>
    <t>135648</t>
  </si>
  <si>
    <t>Check: 2 135650</t>
  </si>
  <si>
    <t>135650</t>
  </si>
  <si>
    <t>Check: 2 135651</t>
  </si>
  <si>
    <t>135651</t>
  </si>
  <si>
    <t>Check: 2 135652</t>
  </si>
  <si>
    <t>135652</t>
  </si>
  <si>
    <t>Check: 2 135653</t>
  </si>
  <si>
    <t>135653</t>
  </si>
  <si>
    <t>Check: 2 135654</t>
  </si>
  <si>
    <t>135654</t>
  </si>
  <si>
    <t>Check: 2 135656</t>
  </si>
  <si>
    <t>135656</t>
  </si>
  <si>
    <t>Check: 2 135659</t>
  </si>
  <si>
    <t>135659</t>
  </si>
  <si>
    <t>Check: 2 135660</t>
  </si>
  <si>
    <t>135660</t>
  </si>
  <si>
    <t>Check: 2 135665</t>
  </si>
  <si>
    <t>135665</t>
  </si>
  <si>
    <t>Check: 2 135667</t>
  </si>
  <si>
    <t>135667</t>
  </si>
  <si>
    <t>Check: 2 135669</t>
  </si>
  <si>
    <t>135669</t>
  </si>
  <si>
    <t>Check: 2 135670</t>
  </si>
  <si>
    <t>135670</t>
  </si>
  <si>
    <t>Check: 2 135671</t>
  </si>
  <si>
    <t>135671</t>
  </si>
  <si>
    <t>Check: 2 135673</t>
  </si>
  <si>
    <t>135673</t>
  </si>
  <si>
    <t>Check: 2 135675</t>
  </si>
  <si>
    <t>135675</t>
  </si>
  <si>
    <t>Check: 2 135678</t>
  </si>
  <si>
    <t>135678</t>
  </si>
  <si>
    <t>Check: 2 135681</t>
  </si>
  <si>
    <t>135681</t>
  </si>
  <si>
    <t>Check: 2 135683</t>
  </si>
  <si>
    <t>135683</t>
  </si>
  <si>
    <t>Check: 2 135685</t>
  </si>
  <si>
    <t>135685</t>
  </si>
  <si>
    <t>Check: 2 135687</t>
  </si>
  <si>
    <t>135687</t>
  </si>
  <si>
    <t>GJ</t>
  </si>
  <si>
    <t>TO REVERSE MANUAL JOURNAL ENTRY: 5647</t>
  </si>
  <si>
    <t>5648</t>
  </si>
  <si>
    <t>04/04/2016</t>
  </si>
  <si>
    <t>CR</t>
  </si>
  <si>
    <t>RCPT</t>
  </si>
  <si>
    <t>00025342</t>
  </si>
  <si>
    <t>275297</t>
  </si>
  <si>
    <t>00025344</t>
  </si>
  <si>
    <t>275298</t>
  </si>
  <si>
    <t>00025345</t>
  </si>
  <si>
    <t>275302</t>
  </si>
  <si>
    <t>00025347</t>
  </si>
  <si>
    <t>275319</t>
  </si>
  <si>
    <t>00025350</t>
  </si>
  <si>
    <t>275326</t>
  </si>
  <si>
    <t>00025351</t>
  </si>
  <si>
    <t>275329</t>
  </si>
  <si>
    <t>00025352</t>
  </si>
  <si>
    <t>275338</t>
  </si>
  <si>
    <t>00025353</t>
  </si>
  <si>
    <t>275345</t>
  </si>
  <si>
    <t>00025354</t>
  </si>
  <si>
    <t>275351</t>
  </si>
  <si>
    <t>CARLTONN SCHROPSHIRE 880 GOLF DRIVE # 30</t>
  </si>
  <si>
    <t>275369</t>
  </si>
  <si>
    <t>00025356</t>
  </si>
  <si>
    <t>275382</t>
  </si>
  <si>
    <t>00025348</t>
  </si>
  <si>
    <t>275384</t>
  </si>
  <si>
    <t>00025339</t>
  </si>
  <si>
    <t>275391</t>
  </si>
  <si>
    <t>00025355</t>
  </si>
  <si>
    <t>0000005727</t>
  </si>
  <si>
    <t>275458</t>
  </si>
  <si>
    <t>POLICE - FALSE ALARMS 04/04/2016</t>
  </si>
  <si>
    <t>TREASURER'S FEES 04/04/2016</t>
  </si>
  <si>
    <t>04/05/2016</t>
  </si>
  <si>
    <t>00025361</t>
  </si>
  <si>
    <t>275482</t>
  </si>
  <si>
    <t>00025362</t>
  </si>
  <si>
    <t>275486</t>
  </si>
  <si>
    <t>00025365</t>
  </si>
  <si>
    <t>275488</t>
  </si>
  <si>
    <t>00025364</t>
  </si>
  <si>
    <t>00025363</t>
  </si>
  <si>
    <t>PRUDENTIAL</t>
  </si>
  <si>
    <t>275497</t>
  </si>
  <si>
    <t>00025360</t>
  </si>
  <si>
    <t>275501</t>
  </si>
  <si>
    <t>00025294</t>
  </si>
  <si>
    <t>275502</t>
  </si>
  <si>
    <t>00025340</t>
  </si>
  <si>
    <t>275503</t>
  </si>
  <si>
    <t>00025337</t>
  </si>
  <si>
    <t>275504</t>
  </si>
  <si>
    <t>00025357</t>
  </si>
  <si>
    <t>275505</t>
  </si>
  <si>
    <t>00025358</t>
  </si>
  <si>
    <t>275506</t>
  </si>
  <si>
    <t>00025359</t>
  </si>
  <si>
    <t>275507</t>
  </si>
  <si>
    <t>00025368</t>
  </si>
  <si>
    <t>275512</t>
  </si>
  <si>
    <t>00025346</t>
  </si>
  <si>
    <t>275536</t>
  </si>
  <si>
    <t>00025371</t>
  </si>
  <si>
    <t>275543</t>
  </si>
  <si>
    <t>00025372</t>
  </si>
  <si>
    <t>275545</t>
  </si>
  <si>
    <t>00025373</t>
  </si>
  <si>
    <t>275547</t>
  </si>
  <si>
    <t>00025374</t>
  </si>
  <si>
    <t>275549</t>
  </si>
  <si>
    <t>SNAPPY MUFFLER &amp; BRAKE 866 S INKSTER ROA</t>
  </si>
  <si>
    <t>275569</t>
  </si>
  <si>
    <t>GARY HAIRSTON 26655 MICHIGAN AVE</t>
  </si>
  <si>
    <t>275570</t>
  </si>
  <si>
    <t xml:space="preserve">ROBET HOLT 2600 TROY CENTER DRIVE TROY, </t>
  </si>
  <si>
    <t>275572</t>
  </si>
  <si>
    <t>WWJ FORM TOOL CO 26122 MICHIGAN AVE</t>
  </si>
  <si>
    <t>275573</t>
  </si>
  <si>
    <t>LEE B STEINBERG PC 30500 NORTHWESTERN HW</t>
  </si>
  <si>
    <t>275574</t>
  </si>
  <si>
    <t>SITE PLAN APPLICATIONS 04/05/2016</t>
  </si>
  <si>
    <t>TREASURER'S FEES 04/05/2016</t>
  </si>
  <si>
    <t>GARAGE SALES 04/05/2016</t>
  </si>
  <si>
    <t>04/06/2016</t>
  </si>
  <si>
    <t>00025104</t>
  </si>
  <si>
    <t>275674</t>
  </si>
  <si>
    <t>CASH RECEIVED</t>
  </si>
  <si>
    <t>275679</t>
  </si>
  <si>
    <t>00025375</t>
  </si>
  <si>
    <t>275680</t>
  </si>
  <si>
    <t>00025376</t>
  </si>
  <si>
    <t>275688</t>
  </si>
  <si>
    <t>00025381</t>
  </si>
  <si>
    <t>275695</t>
  </si>
  <si>
    <t>00025380</t>
  </si>
  <si>
    <t>00025382</t>
  </si>
  <si>
    <t>275701</t>
  </si>
  <si>
    <t>00025343</t>
  </si>
  <si>
    <t>275705</t>
  </si>
  <si>
    <t>00025385</t>
  </si>
  <si>
    <t>275711</t>
  </si>
  <si>
    <t>00025386</t>
  </si>
  <si>
    <t>275713</t>
  </si>
  <si>
    <t>00025369</t>
  </si>
  <si>
    <t>275714</t>
  </si>
  <si>
    <t>00025387</t>
  </si>
  <si>
    <t>275717</t>
  </si>
  <si>
    <t>00025389</t>
  </si>
  <si>
    <t>275719</t>
  </si>
  <si>
    <t>00025388</t>
  </si>
  <si>
    <t>275720</t>
  </si>
  <si>
    <t>ANIMAL LICENSE 04/06/2016</t>
  </si>
  <si>
    <t>TREASURER'S FEES 04/06/2016</t>
  </si>
  <si>
    <t>GARAGE SALES 04/06/2016</t>
  </si>
  <si>
    <t>04/07/2016</t>
  </si>
  <si>
    <t>JE</t>
  </si>
  <si>
    <t>REALLOCATE GRP INS CHARGED TO CDBG</t>
  </si>
  <si>
    <t>5654</t>
  </si>
  <si>
    <t>00025391</t>
  </si>
  <si>
    <t>275755</t>
  </si>
  <si>
    <t>00025392</t>
  </si>
  <si>
    <t>00025384</t>
  </si>
  <si>
    <t>275760</t>
  </si>
  <si>
    <t>00025393</t>
  </si>
  <si>
    <t>275761</t>
  </si>
  <si>
    <t>00025395</t>
  </si>
  <si>
    <t>275765</t>
  </si>
  <si>
    <t>00025394</t>
  </si>
  <si>
    <t>00025396</t>
  </si>
  <si>
    <t>275768</t>
  </si>
  <si>
    <t>00025401</t>
  </si>
  <si>
    <t>275784</t>
  </si>
  <si>
    <t>00025402</t>
  </si>
  <si>
    <t>275790</t>
  </si>
  <si>
    <t>00025403</t>
  </si>
  <si>
    <t>275794</t>
  </si>
  <si>
    <t>IPD</t>
  </si>
  <si>
    <t>275805</t>
  </si>
  <si>
    <t>275812</t>
  </si>
  <si>
    <t>TREASURER'S FEES 04/07/2016</t>
  </si>
  <si>
    <t>Utility Billing 04/07/2016</t>
  </si>
  <si>
    <t>04/08/2016</t>
  </si>
  <si>
    <t>VOID</t>
  </si>
  <si>
    <t>Check: 2 135514</t>
  </si>
  <si>
    <t>135514</t>
  </si>
  <si>
    <t>Check: 2 135688</t>
  </si>
  <si>
    <t>135688</t>
  </si>
  <si>
    <t>Check: 2 135689</t>
  </si>
  <si>
    <t>135689</t>
  </si>
  <si>
    <t>Check: 2 135691</t>
  </si>
  <si>
    <t>135691</t>
  </si>
  <si>
    <t>Check: 2 135692</t>
  </si>
  <si>
    <t>135692</t>
  </si>
  <si>
    <t>Check: 2 135693</t>
  </si>
  <si>
    <t>135693</t>
  </si>
  <si>
    <t>Check: 2 135694</t>
  </si>
  <si>
    <t>135694</t>
  </si>
  <si>
    <t>Check: 2 135696</t>
  </si>
  <si>
    <t>135696</t>
  </si>
  <si>
    <t>Check: 2 135697</t>
  </si>
  <si>
    <t>135697</t>
  </si>
  <si>
    <t>Check: 2 135698</t>
  </si>
  <si>
    <t>135698</t>
  </si>
  <si>
    <t>Check: 2 135699</t>
  </si>
  <si>
    <t>135699</t>
  </si>
  <si>
    <t>Check: 2 135700</t>
  </si>
  <si>
    <t>135700</t>
  </si>
  <si>
    <t>Check: 2 135701</t>
  </si>
  <si>
    <t>135701</t>
  </si>
  <si>
    <t>Check: 2 135702</t>
  </si>
  <si>
    <t>135702</t>
  </si>
  <si>
    <t>Check: 2 135703</t>
  </si>
  <si>
    <t>135703</t>
  </si>
  <si>
    <t>Check: 2 135705</t>
  </si>
  <si>
    <t>135705</t>
  </si>
  <si>
    <t>Check: 2 135707</t>
  </si>
  <si>
    <t>135707</t>
  </si>
  <si>
    <t>Check: 2 135708</t>
  </si>
  <si>
    <t>135708</t>
  </si>
  <si>
    <t>Check: 2 135709</t>
  </si>
  <si>
    <t>135709</t>
  </si>
  <si>
    <t>Check: 2 135711</t>
  </si>
  <si>
    <t>135711</t>
  </si>
  <si>
    <t>Check: 2 135714</t>
  </si>
  <si>
    <t>135714</t>
  </si>
  <si>
    <t>Check: 2 135715</t>
  </si>
  <si>
    <t>135715</t>
  </si>
  <si>
    <t>Check: 2 135716</t>
  </si>
  <si>
    <t>135716</t>
  </si>
  <si>
    <t>Check: 2 135717</t>
  </si>
  <si>
    <t>135717</t>
  </si>
  <si>
    <t>Check: 2 135718</t>
  </si>
  <si>
    <t>135718</t>
  </si>
  <si>
    <t>Check: 2 135719</t>
  </si>
  <si>
    <t>135719</t>
  </si>
  <si>
    <t>Check: 2 135720</t>
  </si>
  <si>
    <t>135720</t>
  </si>
  <si>
    <t>Check: 2 135721</t>
  </si>
  <si>
    <t>135721</t>
  </si>
  <si>
    <t>Check: 2 135722</t>
  </si>
  <si>
    <t>135722</t>
  </si>
  <si>
    <t>Check: 2 135723</t>
  </si>
  <si>
    <t>135723</t>
  </si>
  <si>
    <t>Check: 2 135725</t>
  </si>
  <si>
    <t>135725</t>
  </si>
  <si>
    <t>Check: 2 135726</t>
  </si>
  <si>
    <t>135726</t>
  </si>
  <si>
    <t>Check: 2 135727</t>
  </si>
  <si>
    <t>135727</t>
  </si>
  <si>
    <t>Check: 2 135728</t>
  </si>
  <si>
    <t>135728</t>
  </si>
  <si>
    <t>Check: 2 135729</t>
  </si>
  <si>
    <t>135729</t>
  </si>
  <si>
    <t>Check: 2 135730</t>
  </si>
  <si>
    <t>135730</t>
  </si>
  <si>
    <t>Check: 2 135731</t>
  </si>
  <si>
    <t>135731</t>
  </si>
  <si>
    <t>Check: 2 135734</t>
  </si>
  <si>
    <t>135734</t>
  </si>
  <si>
    <t>Check: 2 135735</t>
  </si>
  <si>
    <t>135735</t>
  </si>
  <si>
    <t>Check: 2 135736</t>
  </si>
  <si>
    <t>135736</t>
  </si>
  <si>
    <t>Check: 2 135737</t>
  </si>
  <si>
    <t>135737</t>
  </si>
  <si>
    <t>Check: 2 135738</t>
  </si>
  <si>
    <t>135738</t>
  </si>
  <si>
    <t>Check: 2 135740</t>
  </si>
  <si>
    <t>135740</t>
  </si>
  <si>
    <t>Check: 2 135741</t>
  </si>
  <si>
    <t>135741</t>
  </si>
  <si>
    <t>Check: 2 135742</t>
  </si>
  <si>
    <t>135742</t>
  </si>
  <si>
    <t>Check: 2 135743</t>
  </si>
  <si>
    <t>135743</t>
  </si>
  <si>
    <t>Check: 2 135744</t>
  </si>
  <si>
    <t>135744</t>
  </si>
  <si>
    <t>Check: 2 135745</t>
  </si>
  <si>
    <t>135745</t>
  </si>
  <si>
    <t>Check: 2 135746</t>
  </si>
  <si>
    <t>135746</t>
  </si>
  <si>
    <t>Check: 2 135747</t>
  </si>
  <si>
    <t>135747</t>
  </si>
  <si>
    <t>Check: 2 135749</t>
  </si>
  <si>
    <t>135749</t>
  </si>
  <si>
    <t>Check: 2 135750</t>
  </si>
  <si>
    <t>135750</t>
  </si>
  <si>
    <t>Check: 2 135751</t>
  </si>
  <si>
    <t>135751</t>
  </si>
  <si>
    <t>Check: 2 135752</t>
  </si>
  <si>
    <t>135752</t>
  </si>
  <si>
    <t>Check: 2 135754</t>
  </si>
  <si>
    <t>135754</t>
  </si>
  <si>
    <t>Check: 2 135755</t>
  </si>
  <si>
    <t>135755</t>
  </si>
  <si>
    <t>04/11/2016</t>
  </si>
  <si>
    <t>UB</t>
  </si>
  <si>
    <t>Credit Transfer</t>
  </si>
  <si>
    <t>00025405</t>
  </si>
  <si>
    <t>275844</t>
  </si>
  <si>
    <t>00025406</t>
  </si>
  <si>
    <t>275846</t>
  </si>
  <si>
    <t>00025407</t>
  </si>
  <si>
    <t>275850</t>
  </si>
  <si>
    <t>00025409</t>
  </si>
  <si>
    <t>275852</t>
  </si>
  <si>
    <t>00025410</t>
  </si>
  <si>
    <t>275855</t>
  </si>
  <si>
    <t>00025411</t>
  </si>
  <si>
    <t>275856</t>
  </si>
  <si>
    <t>00025412</t>
  </si>
  <si>
    <t>275863</t>
  </si>
  <si>
    <t>00025416</t>
  </si>
  <si>
    <t>275907</t>
  </si>
  <si>
    <t>00025417</t>
  </si>
  <si>
    <t>275919</t>
  </si>
  <si>
    <t>00025418</t>
  </si>
  <si>
    <t>275924</t>
  </si>
  <si>
    <t>00025419</t>
  </si>
  <si>
    <t>275939</t>
  </si>
  <si>
    <t>TREASURER'S FEES 04/11/2016</t>
  </si>
  <si>
    <t>GARAGE SALES 04/11/2016</t>
  </si>
  <si>
    <t>Utility Billing 04/11/2016</t>
  </si>
  <si>
    <t>04/12/2016</t>
  </si>
  <si>
    <t>00025421</t>
  </si>
  <si>
    <t>276007</t>
  </si>
  <si>
    <t>00025420</t>
  </si>
  <si>
    <t>00025422</t>
  </si>
  <si>
    <t>276037</t>
  </si>
  <si>
    <t>00025423</t>
  </si>
  <si>
    <t>276042</t>
  </si>
  <si>
    <t>00025431</t>
  </si>
  <si>
    <t>276090</t>
  </si>
  <si>
    <t>00025429</t>
  </si>
  <si>
    <t>00025430</t>
  </si>
  <si>
    <t>00025432</t>
  </si>
  <si>
    <t>276094</t>
  </si>
  <si>
    <t>00025397</t>
  </si>
  <si>
    <t>276096</t>
  </si>
  <si>
    <t>0000005715</t>
  </si>
  <si>
    <t>276117</t>
  </si>
  <si>
    <t>00025414</t>
  </si>
  <si>
    <t>276119</t>
  </si>
  <si>
    <t>00025438</t>
  </si>
  <si>
    <t>276133</t>
  </si>
  <si>
    <t>00025440</t>
  </si>
  <si>
    <t>276153</t>
  </si>
  <si>
    <t>00025439</t>
  </si>
  <si>
    <t>276154</t>
  </si>
  <si>
    <t>00025437</t>
  </si>
  <si>
    <t xml:space="preserve"> RECEIPT #55860</t>
  </si>
  <si>
    <t>276155</t>
  </si>
  <si>
    <t>00025115</t>
  </si>
  <si>
    <t>276156</t>
  </si>
  <si>
    <t>00025436</t>
  </si>
  <si>
    <t>276157</t>
  </si>
  <si>
    <t>00024389</t>
  </si>
  <si>
    <t>276161</t>
  </si>
  <si>
    <t>00025443</t>
  </si>
  <si>
    <t>276167</t>
  </si>
  <si>
    <t>00025338</t>
  </si>
  <si>
    <t>00025442</t>
  </si>
  <si>
    <t>00025426</t>
  </si>
  <si>
    <t>00025434</t>
  </si>
  <si>
    <t>276175</t>
  </si>
  <si>
    <t>00025435</t>
  </si>
  <si>
    <t>00025444</t>
  </si>
  <si>
    <t>276178</t>
  </si>
  <si>
    <t>00025445</t>
  </si>
  <si>
    <t>276179</t>
  </si>
  <si>
    <t>00025433</t>
  </si>
  <si>
    <t>276180</t>
  </si>
  <si>
    <t>00025425</t>
  </si>
  <si>
    <t>276181</t>
  </si>
  <si>
    <t>00025427</t>
  </si>
  <si>
    <t>276182</t>
  </si>
  <si>
    <t>00025446</t>
  </si>
  <si>
    <t>276183</t>
  </si>
  <si>
    <t>00025441</t>
  </si>
  <si>
    <t>276184</t>
  </si>
  <si>
    <t>GARAGE SALES 04/12/2016</t>
  </si>
  <si>
    <t>04/13/2016</t>
  </si>
  <si>
    <t>00025447</t>
  </si>
  <si>
    <t>276191</t>
  </si>
  <si>
    <t>00025448</t>
  </si>
  <si>
    <t>276193</t>
  </si>
  <si>
    <t>00025449</t>
  </si>
  <si>
    <t>276197</t>
  </si>
  <si>
    <t>00025451</t>
  </si>
  <si>
    <t>276222</t>
  </si>
  <si>
    <t>00025454</t>
  </si>
  <si>
    <t>276273</t>
  </si>
  <si>
    <t>00025453</t>
  </si>
  <si>
    <t>276275</t>
  </si>
  <si>
    <t>00025456</t>
  </si>
  <si>
    <t>276286</t>
  </si>
  <si>
    <t>00025455</t>
  </si>
  <si>
    <t>00025457</t>
  </si>
  <si>
    <t>276302</t>
  </si>
  <si>
    <t>00025458</t>
  </si>
  <si>
    <t>FIRE DEPARTMENT</t>
  </si>
  <si>
    <t>276304</t>
  </si>
  <si>
    <t>0000005719</t>
  </si>
  <si>
    <t>276306</t>
  </si>
  <si>
    <t>ANIMAL LICENSE 04/13/2016</t>
  </si>
  <si>
    <t>SITE PLAN APPLICATIONS 04/13/2016</t>
  </si>
  <si>
    <t>GARAGE SALES 04/13/2016</t>
  </si>
  <si>
    <t>Utility Billing 04/13/2016</t>
  </si>
  <si>
    <t>04/14/2016</t>
  </si>
  <si>
    <t>SAFER GRANT - FIRE DEPT</t>
  </si>
  <si>
    <t>5664</t>
  </si>
  <si>
    <t>00025450</t>
  </si>
  <si>
    <t>276359</t>
  </si>
  <si>
    <t>00025459</t>
  </si>
  <si>
    <t>276366</t>
  </si>
  <si>
    <t>00022796</t>
  </si>
  <si>
    <t>276373</t>
  </si>
  <si>
    <t>276378</t>
  </si>
  <si>
    <t>276381</t>
  </si>
  <si>
    <t>276383</t>
  </si>
  <si>
    <t>00025466</t>
  </si>
  <si>
    <t>276413</t>
  </si>
  <si>
    <t>00025465</t>
  </si>
  <si>
    <t>00025464</t>
  </si>
  <si>
    <t>276415</t>
  </si>
  <si>
    <t>00025463</t>
  </si>
  <si>
    <t>276417</t>
  </si>
  <si>
    <t>00025467</t>
  </si>
  <si>
    <t>276422</t>
  </si>
  <si>
    <t>00025468</t>
  </si>
  <si>
    <t>276424</t>
  </si>
  <si>
    <t>00025469</t>
  </si>
  <si>
    <t>276449</t>
  </si>
  <si>
    <t>00025470</t>
  </si>
  <si>
    <t>276462</t>
  </si>
  <si>
    <t>00025471</t>
  </si>
  <si>
    <t>276583</t>
  </si>
  <si>
    <t>TREASURER'S FEES 04/14/2016</t>
  </si>
  <si>
    <t>Utility Billing 04/14/2016</t>
  </si>
  <si>
    <t>04/15/2016</t>
  </si>
  <si>
    <t>ICMA RETIREE STIPEND MAY 2016</t>
  </si>
  <si>
    <t>5661</t>
  </si>
  <si>
    <t>04/18/2016</t>
  </si>
  <si>
    <t>00025474</t>
  </si>
  <si>
    <t>276663</t>
  </si>
  <si>
    <t>0000005738</t>
  </si>
  <si>
    <t>276683</t>
  </si>
  <si>
    <t>00025477</t>
  </si>
  <si>
    <t>276690</t>
  </si>
  <si>
    <t>276798</t>
  </si>
  <si>
    <t>00025479</t>
  </si>
  <si>
    <t>276837</t>
  </si>
  <si>
    <t>00025482</t>
  </si>
  <si>
    <t>276849</t>
  </si>
  <si>
    <t>00025480</t>
  </si>
  <si>
    <t>00025481</t>
  </si>
  <si>
    <t>00025483</t>
  </si>
  <si>
    <t>276867</t>
  </si>
  <si>
    <t>0000005745</t>
  </si>
  <si>
    <t>276881</t>
  </si>
  <si>
    <t>00025068</t>
  </si>
  <si>
    <t>276885</t>
  </si>
  <si>
    <t>00025484</t>
  </si>
  <si>
    <t>TREASURER'S FEES 04/18/2016</t>
  </si>
  <si>
    <t>Utility Billing 04/18/2016</t>
  </si>
  <si>
    <t>04/19/2016</t>
  </si>
  <si>
    <t>00025486</t>
  </si>
  <si>
    <t>277121</t>
  </si>
  <si>
    <t>00025240</t>
  </si>
  <si>
    <t>277129</t>
  </si>
  <si>
    <t>00025491</t>
  </si>
  <si>
    <t>277145</t>
  </si>
  <si>
    <t>00025379</t>
  </si>
  <si>
    <t>277153</t>
  </si>
  <si>
    <t>00025492</t>
  </si>
  <si>
    <t>277154</t>
  </si>
  <si>
    <t>00025493</t>
  </si>
  <si>
    <t>277155</t>
  </si>
  <si>
    <t>00025494</t>
  </si>
  <si>
    <t>277158</t>
  </si>
  <si>
    <t>00025495</t>
  </si>
  <si>
    <t>277159</t>
  </si>
  <si>
    <t>00025496</t>
  </si>
  <si>
    <t>277162</t>
  </si>
  <si>
    <t>0000005746</t>
  </si>
  <si>
    <t>277168</t>
  </si>
  <si>
    <t>00025500</t>
  </si>
  <si>
    <t>277172</t>
  </si>
  <si>
    <t>00025501</t>
  </si>
  <si>
    <t>277193</t>
  </si>
  <si>
    <t>00025502</t>
  </si>
  <si>
    <t>277196</t>
  </si>
  <si>
    <t>00025503</t>
  </si>
  <si>
    <t>277199</t>
  </si>
  <si>
    <t>00025504</t>
  </si>
  <si>
    <t>277203</t>
  </si>
  <si>
    <t>00025505</t>
  </si>
  <si>
    <t>277207</t>
  </si>
  <si>
    <t>00025506</t>
  </si>
  <si>
    <t>00025489</t>
  </si>
  <si>
    <t>277272</t>
  </si>
  <si>
    <t>00025487</t>
  </si>
  <si>
    <t>TREASURER'S FEES 04/19/2016</t>
  </si>
  <si>
    <t>GARAGE SALES 04/19/2016</t>
  </si>
  <si>
    <t>04/20/2016</t>
  </si>
  <si>
    <t>00025507</t>
  </si>
  <si>
    <t>277354</t>
  </si>
  <si>
    <t>00025513</t>
  </si>
  <si>
    <t>277414</t>
  </si>
  <si>
    <t>00025516</t>
  </si>
  <si>
    <t>277431</t>
  </si>
  <si>
    <t>00025515</t>
  </si>
  <si>
    <t>00025514</t>
  </si>
  <si>
    <t>00025007</t>
  </si>
  <si>
    <t>277436</t>
  </si>
  <si>
    <t>00025517</t>
  </si>
  <si>
    <t>00025498</t>
  </si>
  <si>
    <t>277462</t>
  </si>
  <si>
    <t>00025428</t>
  </si>
  <si>
    <t>277473</t>
  </si>
  <si>
    <t>DOG POUND REV/VEHICLE INSPECT 04/20/2016</t>
  </si>
  <si>
    <t>TREASURER'S FEES 04/20/2016</t>
  </si>
  <si>
    <t>04/21/2016</t>
  </si>
  <si>
    <t>277516</t>
  </si>
  <si>
    <t>277519</t>
  </si>
  <si>
    <t>277521</t>
  </si>
  <si>
    <t>00025524</t>
  </si>
  <si>
    <t>277544</t>
  </si>
  <si>
    <t>00025499</t>
  </si>
  <si>
    <t>277546</t>
  </si>
  <si>
    <t>00025525</t>
  </si>
  <si>
    <t>277553</t>
  </si>
  <si>
    <t>00025519</t>
  </si>
  <si>
    <t>277556</t>
  </si>
  <si>
    <t>00025526</t>
  </si>
  <si>
    <t>277558</t>
  </si>
  <si>
    <t>00025529</t>
  </si>
  <si>
    <t>277570</t>
  </si>
  <si>
    <t>00025194</t>
  </si>
  <si>
    <t>277588</t>
  </si>
  <si>
    <t>00025530</t>
  </si>
  <si>
    <t>277589</t>
  </si>
  <si>
    <t>00025531</t>
  </si>
  <si>
    <t>00025534</t>
  </si>
  <si>
    <t>277594</t>
  </si>
  <si>
    <t>00025476</t>
  </si>
  <si>
    <t>277602</t>
  </si>
  <si>
    <t>00025535</t>
  </si>
  <si>
    <t>277603</t>
  </si>
  <si>
    <t>00025533</t>
  </si>
  <si>
    <t>277604</t>
  </si>
  <si>
    <t>00025536</t>
  </si>
  <si>
    <t>277606</t>
  </si>
  <si>
    <t>00025537</t>
  </si>
  <si>
    <t>277610</t>
  </si>
  <si>
    <t>00025539</t>
  </si>
  <si>
    <t>277627</t>
  </si>
  <si>
    <t>00025541</t>
  </si>
  <si>
    <t>277638</t>
  </si>
  <si>
    <t>00025540</t>
  </si>
  <si>
    <t>277643</t>
  </si>
  <si>
    <t>ANIMAL LICENSE 04/21/2016</t>
  </si>
  <si>
    <t>TREASURER'S FEES 04/21/2016</t>
  </si>
  <si>
    <t>GARAGE SALES 04/21/2016</t>
  </si>
  <si>
    <t>MISCELLANEOUS 04/21/2016</t>
  </si>
  <si>
    <t>04/22/2016</t>
  </si>
  <si>
    <t>WAYNE COUNTY DELINQ. STMT- MAR 2016</t>
  </si>
  <si>
    <t>5666</t>
  </si>
  <si>
    <t>04/25/2016</t>
  </si>
  <si>
    <t>00025545</t>
  </si>
  <si>
    <t>277668</t>
  </si>
  <si>
    <t>00025547</t>
  </si>
  <si>
    <t>277685</t>
  </si>
  <si>
    <t>59674  VENDORS LICENSE</t>
  </si>
  <si>
    <t>277713</t>
  </si>
  <si>
    <t>00025548</t>
  </si>
  <si>
    <t>277720</t>
  </si>
  <si>
    <t>00025400</t>
  </si>
  <si>
    <t>277723</t>
  </si>
  <si>
    <t>00025554</t>
  </si>
  <si>
    <t>277761</t>
  </si>
  <si>
    <t>00025555</t>
  </si>
  <si>
    <t>277780</t>
  </si>
  <si>
    <t>00025556</t>
  </si>
  <si>
    <t>277816</t>
  </si>
  <si>
    <t>00025557</t>
  </si>
  <si>
    <t>00025559</t>
  </si>
  <si>
    <t>277839</t>
  </si>
  <si>
    <t>00025560</t>
  </si>
  <si>
    <t>277879</t>
  </si>
  <si>
    <t>00025563</t>
  </si>
  <si>
    <t>277912</t>
  </si>
  <si>
    <t>00025564</t>
  </si>
  <si>
    <t>277934</t>
  </si>
  <si>
    <t>00025562</t>
  </si>
  <si>
    <t>277935</t>
  </si>
  <si>
    <t>00025561</t>
  </si>
  <si>
    <t>277936</t>
  </si>
  <si>
    <t>00025553</t>
  </si>
  <si>
    <t>277937</t>
  </si>
  <si>
    <t>00025565</t>
  </si>
  <si>
    <t>277938</t>
  </si>
  <si>
    <t>00025015</t>
  </si>
  <si>
    <t>277939</t>
  </si>
  <si>
    <t>00025558</t>
  </si>
  <si>
    <t>277940</t>
  </si>
  <si>
    <t>TREASURER'S FEES 04/25/2016</t>
  </si>
  <si>
    <t>GARAGE SALES 04/25/2016</t>
  </si>
  <si>
    <t>04/26/2016</t>
  </si>
  <si>
    <t>00025567</t>
  </si>
  <si>
    <t>278025</t>
  </si>
  <si>
    <t>00025568</t>
  </si>
  <si>
    <t>278039</t>
  </si>
  <si>
    <t>00025461</t>
  </si>
  <si>
    <t>278053</t>
  </si>
  <si>
    <t>00025569</t>
  </si>
  <si>
    <t>278067</t>
  </si>
  <si>
    <t>00025485</t>
  </si>
  <si>
    <t>278079</t>
  </si>
  <si>
    <t>00025518</t>
  </si>
  <si>
    <t>278081</t>
  </si>
  <si>
    <t>00025511</t>
  </si>
  <si>
    <t>278082</t>
  </si>
  <si>
    <t>00025509</t>
  </si>
  <si>
    <t>278087</t>
  </si>
  <si>
    <t>KIMBERLY DEMETROFF</t>
  </si>
  <si>
    <t>278091</t>
  </si>
  <si>
    <t>00025508</t>
  </si>
  <si>
    <t>278093</t>
  </si>
  <si>
    <t>00025542</t>
  </si>
  <si>
    <t>278095</t>
  </si>
  <si>
    <t>00025543</t>
  </si>
  <si>
    <t>00025520</t>
  </si>
  <si>
    <t>278096</t>
  </si>
  <si>
    <t>SAIF</t>
  </si>
  <si>
    <t>278105</t>
  </si>
  <si>
    <t>00025570</t>
  </si>
  <si>
    <t>278129</t>
  </si>
  <si>
    <t>WESTERN WAYNE PHARMACY 2700 HAMLIN</t>
  </si>
  <si>
    <t>278130</t>
  </si>
  <si>
    <t>SPIWIN, INC</t>
  </si>
  <si>
    <t>278155</t>
  </si>
  <si>
    <t>UNIVERSAL CREDIT SERVICES, INC</t>
  </si>
  <si>
    <t>278156</t>
  </si>
  <si>
    <t>STATE OF MICHIGAN</t>
  </si>
  <si>
    <t>278158</t>
  </si>
  <si>
    <t>00025574</t>
  </si>
  <si>
    <t>278328</t>
  </si>
  <si>
    <t>00025573</t>
  </si>
  <si>
    <t>00025571</t>
  </si>
  <si>
    <t>278585</t>
  </si>
  <si>
    <t>00025566</t>
  </si>
  <si>
    <t>278588</t>
  </si>
  <si>
    <t>00025366</t>
  </si>
  <si>
    <t>OTHER VEHICLES/BICYCLES 04/26/2016</t>
  </si>
  <si>
    <t>TREASURER'S FEES 04/26/2016</t>
  </si>
  <si>
    <t>Utility Billing 04/26/2016</t>
  </si>
  <si>
    <t>04/27/2016</t>
  </si>
  <si>
    <t>00025575</t>
  </si>
  <si>
    <t>278752</t>
  </si>
  <si>
    <t>00025576</t>
  </si>
  <si>
    <t>278792</t>
  </si>
  <si>
    <t>TURN KEY PROPERTY SOLUTIONS</t>
  </si>
  <si>
    <t>278801</t>
  </si>
  <si>
    <t>00025577</t>
  </si>
  <si>
    <t>278808</t>
  </si>
  <si>
    <t>00025582</t>
  </si>
  <si>
    <t>278833</t>
  </si>
  <si>
    <t>00025581</t>
  </si>
  <si>
    <t>00025580</t>
  </si>
  <si>
    <t>278844</t>
  </si>
  <si>
    <t>00025584</t>
  </si>
  <si>
    <t>278845</t>
  </si>
  <si>
    <t>00025583</t>
  </si>
  <si>
    <t>00025415</t>
  </si>
  <si>
    <t>278861</t>
  </si>
  <si>
    <t>00025585</t>
  </si>
  <si>
    <t>278869</t>
  </si>
  <si>
    <t>00025586</t>
  </si>
  <si>
    <t>00025587</t>
  </si>
  <si>
    <t>278878</t>
  </si>
  <si>
    <t>278895</t>
  </si>
  <si>
    <t>TREASURER'S FEES 04/27/2016</t>
  </si>
  <si>
    <t>GARAGE SALES 04/27/2016</t>
  </si>
  <si>
    <t>Utility Billing 04/27/2016</t>
  </si>
  <si>
    <t>04/28/2016</t>
  </si>
  <si>
    <t>Check: 2 135759</t>
  </si>
  <si>
    <t>135759</t>
  </si>
  <si>
    <t>Check: 2 135760</t>
  </si>
  <si>
    <t>135760</t>
  </si>
  <si>
    <t>Check: 2 135762</t>
  </si>
  <si>
    <t>135762</t>
  </si>
  <si>
    <t>Check: 2 135763</t>
  </si>
  <si>
    <t>135763</t>
  </si>
  <si>
    <t>Check: 2 135764</t>
  </si>
  <si>
    <t>135764</t>
  </si>
  <si>
    <t>Check: 2 135767</t>
  </si>
  <si>
    <t>135767</t>
  </si>
  <si>
    <t>Check: 2 135768</t>
  </si>
  <si>
    <t>135768</t>
  </si>
  <si>
    <t>Check: 2 135769</t>
  </si>
  <si>
    <t>135769</t>
  </si>
  <si>
    <t>Check: 2 135770</t>
  </si>
  <si>
    <t>135770</t>
  </si>
  <si>
    <t>Check: 2 135771</t>
  </si>
  <si>
    <t>135771</t>
  </si>
  <si>
    <t>Check: 2 135772</t>
  </si>
  <si>
    <t>135772</t>
  </si>
  <si>
    <t>Check: 2 135773</t>
  </si>
  <si>
    <t>135773</t>
  </si>
  <si>
    <t>Check: 2 135775</t>
  </si>
  <si>
    <t>135775</t>
  </si>
  <si>
    <t>Check: 2 135776</t>
  </si>
  <si>
    <t>135776</t>
  </si>
  <si>
    <t>Check: 2 135777</t>
  </si>
  <si>
    <t>135777</t>
  </si>
  <si>
    <t>Check: 2 135779</t>
  </si>
  <si>
    <t>135779</t>
  </si>
  <si>
    <t>Check: 2 135784</t>
  </si>
  <si>
    <t>135784</t>
  </si>
  <si>
    <t>Check: 2 135785</t>
  </si>
  <si>
    <t>135785</t>
  </si>
  <si>
    <t>Check: 2 135786</t>
  </si>
  <si>
    <t>135786</t>
  </si>
  <si>
    <t>Check: 2 135787</t>
  </si>
  <si>
    <t>135787</t>
  </si>
  <si>
    <t>Check: 2 135788</t>
  </si>
  <si>
    <t>135788</t>
  </si>
  <si>
    <t>Check: 2 135790</t>
  </si>
  <si>
    <t>135790</t>
  </si>
  <si>
    <t>Check: 2 135791</t>
  </si>
  <si>
    <t>135791</t>
  </si>
  <si>
    <t>Check: 2 135792</t>
  </si>
  <si>
    <t>135792</t>
  </si>
  <si>
    <t>Check: 2 135793</t>
  </si>
  <si>
    <t>135793</t>
  </si>
  <si>
    <t>Check: 2 135794</t>
  </si>
  <si>
    <t>135794</t>
  </si>
  <si>
    <t>Check: 2 135795</t>
  </si>
  <si>
    <t>135795</t>
  </si>
  <si>
    <t>Check: 2 135797</t>
  </si>
  <si>
    <t>135797</t>
  </si>
  <si>
    <t>Check: 2 135798</t>
  </si>
  <si>
    <t>135798</t>
  </si>
  <si>
    <t>Check: 2 135799</t>
  </si>
  <si>
    <t>135799</t>
  </si>
  <si>
    <t>Check: 2 135800</t>
  </si>
  <si>
    <t>135800</t>
  </si>
  <si>
    <t>Check: 2 135803</t>
  </si>
  <si>
    <t>135803</t>
  </si>
  <si>
    <t>Check: 2 135805</t>
  </si>
  <si>
    <t>135805</t>
  </si>
  <si>
    <t>Check: 2 135807</t>
  </si>
  <si>
    <t>135807</t>
  </si>
  <si>
    <t>Check: 2 135809</t>
  </si>
  <si>
    <t>135809</t>
  </si>
  <si>
    <t>Check: 2 135810</t>
  </si>
  <si>
    <t>135810</t>
  </si>
  <si>
    <t>Check: 2 135812</t>
  </si>
  <si>
    <t>135812</t>
  </si>
  <si>
    <t>Check: 2 135813</t>
  </si>
  <si>
    <t>135813</t>
  </si>
  <si>
    <t>Check: 2 135815</t>
  </si>
  <si>
    <t>135815</t>
  </si>
  <si>
    <t>Check: 2 135817</t>
  </si>
  <si>
    <t>135817</t>
  </si>
  <si>
    <t>Check: 2 135819</t>
  </si>
  <si>
    <t>135819</t>
  </si>
  <si>
    <t>00025592</t>
  </si>
  <si>
    <t>278904</t>
  </si>
  <si>
    <t>00025590</t>
  </si>
  <si>
    <t>00025591</t>
  </si>
  <si>
    <t>00025523</t>
  </si>
  <si>
    <t>278907</t>
  </si>
  <si>
    <t>00025593</t>
  </si>
  <si>
    <t>278915</t>
  </si>
  <si>
    <t>00025597</t>
  </si>
  <si>
    <t>278937</t>
  </si>
  <si>
    <t>00024836</t>
  </si>
  <si>
    <t>278940</t>
  </si>
  <si>
    <t>00024754</t>
  </si>
  <si>
    <t>278949</t>
  </si>
  <si>
    <t>00025600</t>
  </si>
  <si>
    <t>278965</t>
  </si>
  <si>
    <t>00025522</t>
  </si>
  <si>
    <t>00025595</t>
  </si>
  <si>
    <t>278991</t>
  </si>
  <si>
    <t>278995</t>
  </si>
  <si>
    <t>00025604</t>
  </si>
  <si>
    <t>279015</t>
  </si>
  <si>
    <t>00025589</t>
  </si>
  <si>
    <t>279018</t>
  </si>
  <si>
    <t>00025596</t>
  </si>
  <si>
    <t>279019</t>
  </si>
  <si>
    <t>00025602</t>
  </si>
  <si>
    <t>279020</t>
  </si>
  <si>
    <t>00025475</t>
  </si>
  <si>
    <t>279021</t>
  </si>
  <si>
    <t>00025598</t>
  </si>
  <si>
    <t>279022</t>
  </si>
  <si>
    <t>00025599</t>
  </si>
  <si>
    <t>TREASURER'S FEES 04/28/2016</t>
  </si>
  <si>
    <t>04/29/2016</t>
  </si>
  <si>
    <t>Check: 2 108</t>
  </si>
  <si>
    <t>108(E)</t>
  </si>
  <si>
    <t>STATE REVENUE SHARING-MARCH 2016</t>
  </si>
  <si>
    <t>5681</t>
  </si>
  <si>
    <t>3105560</t>
  </si>
  <si>
    <t>04/30/2016</t>
  </si>
  <si>
    <t>ADMIN./ OPERATING TRANSFERS</t>
  </si>
  <si>
    <t>5485</t>
  </si>
  <si>
    <t>PAYMENT ON OLD INTERFUND BALANCES</t>
  </si>
  <si>
    <t>5565</t>
  </si>
  <si>
    <t>GF TRANSFER TO BRA -DEBT SUBSIDY</t>
  </si>
  <si>
    <t>5650</t>
  </si>
  <si>
    <t>INTERFUND PAYROLL - PR APRIL 2016</t>
  </si>
  <si>
    <t>5675</t>
  </si>
  <si>
    <t>ELIM. NEGATIVE CASH MONTHLY - APRIL 2016</t>
  </si>
  <si>
    <t>5679</t>
  </si>
  <si>
    <t>ACTUAL IRS TRANSFER FROM GF TO PR</t>
  </si>
  <si>
    <t>5673</t>
  </si>
  <si>
    <t>ACTUAL DD TRANSFER FROM GF TO PR</t>
  </si>
  <si>
    <t>5677</t>
  </si>
  <si>
    <t>ACTUAL SOM TRANSFER FROM GF TO PR</t>
  </si>
  <si>
    <t>5678</t>
  </si>
  <si>
    <t>RECLASS  EE SPLIT WAGES 3/1/16 - 4/30/16</t>
  </si>
  <si>
    <t>5682</t>
  </si>
  <si>
    <t>AMBULANCE REVENUE</t>
  </si>
  <si>
    <t>5672</t>
  </si>
  <si>
    <t>MISC. CHASE DEPOSIT ADJUSTMENTS</t>
  </si>
  <si>
    <t>5674</t>
  </si>
  <si>
    <t>CASH 4/12/16</t>
  </si>
  <si>
    <t>ACTUAL CHECKS TRANSFER FROM GF TO PR</t>
  </si>
  <si>
    <t>5676</t>
  </si>
  <si>
    <t>22 DISTRICT COURT DISTRIBUTION-APR 2016</t>
  </si>
  <si>
    <t>5683</t>
  </si>
  <si>
    <t>INTERFUND REPAYMENT TO GF</t>
  </si>
  <si>
    <t>5688</t>
  </si>
  <si>
    <t>101-000-001.000</t>
  </si>
  <si>
    <t xml:space="preserve">END BALANCE </t>
  </si>
  <si>
    <t xml:space="preserve">TOTAL FOR FUND 101 GENERAL FUND </t>
  </si>
  <si>
    <t xml:space="preserve">05/04/2016                                    GL ACTIVITY REPORT FOR CITY OF SAMPLE                                       </t>
  </si>
  <si>
    <t>Demonstration</t>
  </si>
  <si>
    <t>Excel Basics for Governments: Common Formulas and Functions</t>
  </si>
  <si>
    <t>Tips and Tricks: a walkthrough</t>
  </si>
  <si>
    <t>Patrick Shubat</t>
  </si>
  <si>
    <t>Kanyon Combs</t>
  </si>
  <si>
    <t>Kanyon.Combs@plantemoran.com</t>
  </si>
  <si>
    <t>Patrick.Shubat@plantemoran.com</t>
  </si>
  <si>
    <t>Below is a list of the most common shortcut keys.</t>
  </si>
  <si>
    <t>Start practicing a few of the ones you’ll use the most until they’re second nature, then move on to practicing others</t>
  </si>
  <si>
    <t>Navigate Inside Worksheets</t>
  </si>
  <si>
    <t>Alt+Page Down/Alt+Page Up</t>
  </si>
  <si>
    <t>Move one screen to the right / to the left in a worksheet.</t>
  </si>
  <si>
    <t>Tab/Shift+Tab</t>
  </si>
  <si>
    <t>Move one cell to the right / to the left in a worksheet.</t>
  </si>
  <si>
    <t>Ctrl+Arrow Keys</t>
  </si>
  <si>
    <t>Move to the edge of next data region (cells that contains data)</t>
  </si>
  <si>
    <t>Home</t>
  </si>
  <si>
    <t>Move to the beginning of a row in a worksheet.</t>
  </si>
  <si>
    <t>Ctrl+Home</t>
  </si>
  <si>
    <t>Move to the beginning of a worksheet.</t>
  </si>
  <si>
    <t>Ctrl+End</t>
  </si>
  <si>
    <t>Move to the last cell with content on a worksheet.</t>
  </si>
  <si>
    <t>Ctrl+f</t>
  </si>
  <si>
    <t>Display the Find and Replace dialog box (with Find selected).</t>
  </si>
  <si>
    <t>Ctrl+h</t>
  </si>
  <si>
    <t>Display the Find and Replace dialog box (with Replace selected).</t>
  </si>
  <si>
    <t>Shift+F4</t>
  </si>
  <si>
    <t>Repeat last find.</t>
  </si>
  <si>
    <t>Ctrl+g (or f5)</t>
  </si>
  <si>
    <t>Display the 'Go To' dialog box.</t>
  </si>
  <si>
    <t>Ctrl+Arrow Left/Ctrl+Arrow Right</t>
  </si>
  <si>
    <t>Inside a cell: Move one word to the left</t>
  </si>
  <si>
    <t>Work with Data Selections</t>
  </si>
  <si>
    <t>Shift+Space</t>
  </si>
  <si>
    <t>Select the entire row.</t>
  </si>
  <si>
    <t>Ctrl+Space</t>
  </si>
  <si>
    <t>Select the entire column.</t>
  </si>
  <si>
    <t>Ctrl+Shift+* (asterisk)</t>
  </si>
  <si>
    <t>Select the current region around the active cell.</t>
  </si>
  <si>
    <t>Ctrl+a (or ctrl+Shift+spacebar)</t>
  </si>
  <si>
    <t>Select the entire worksheet or the data-containing area. Pressing ctrl+a a second time then selects entire worksheet.</t>
  </si>
  <si>
    <t>Ctrl+Shift+Page Up</t>
  </si>
  <si>
    <t>Select the current and previous sheet in a workbook.</t>
  </si>
  <si>
    <t>Ctrl+Shift+o</t>
  </si>
  <si>
    <t>Select all cells with comments.</t>
  </si>
  <si>
    <t>Shift+Arrow Keys</t>
  </si>
  <si>
    <t>Extend the selection by one cell.</t>
  </si>
  <si>
    <t>Ctrl+Shift+Arrow Key</t>
  </si>
  <si>
    <t>Extend the selection to the last cell with content in row or column.</t>
  </si>
  <si>
    <t>Shift+Page Down/Shift+Page Up</t>
  </si>
  <si>
    <t>Extend the selection down one screen /up one screen.</t>
  </si>
  <si>
    <t>Shift+Home</t>
  </si>
  <si>
    <t>Extend the selection to the beginning of the row.</t>
  </si>
  <si>
    <t>Ctrl+Shift+Home</t>
  </si>
  <si>
    <t>Extend the selection to the beginning of the worksheet.</t>
  </si>
  <si>
    <t>Ctrl+Shift+End</t>
  </si>
  <si>
    <t>Extend the selection to the last used cell on the worksheet (lower-right corner).</t>
  </si>
  <si>
    <t>Insert and Edit Data</t>
  </si>
  <si>
    <t>Ctrl+z</t>
  </si>
  <si>
    <t>Undo last action (multiple levels).</t>
  </si>
  <si>
    <t>Ctrl+y</t>
  </si>
  <si>
    <t>Redo last action (multiple levels).</t>
  </si>
  <si>
    <t>Ctrl+c</t>
  </si>
  <si>
    <t>Copy contents of selected cells.</t>
  </si>
  <si>
    <t>Ctrl+x</t>
  </si>
  <si>
    <t>Cut contents of selected cells.</t>
  </si>
  <si>
    <t>Ctrl+v</t>
  </si>
  <si>
    <t>Paste content from clipboard into selected cell.</t>
  </si>
  <si>
    <t>Ctrl+Alt+v</t>
  </si>
  <si>
    <t>If data exists in clipboard: Display the Paste Special dialog box.</t>
  </si>
  <si>
    <t>Ctrl+Shift+[+]</t>
  </si>
  <si>
    <t>If data exists in clipboard: Display the Insert dialog box to insert blank cells.</t>
  </si>
  <si>
    <t>F2</t>
  </si>
  <si>
    <t>Edit the active cell with cursor at end of the line.</t>
  </si>
  <si>
    <t>Alt+Enter</t>
  </si>
  <si>
    <t>Start a new line in the same cell.</t>
  </si>
  <si>
    <t>Enter</t>
  </si>
  <si>
    <t>Complete a cell entry and move down in the selection. With multiple cells selected: fill cell range with current cell.</t>
  </si>
  <si>
    <t>Shift+Enter</t>
  </si>
  <si>
    <t>Complete a cell entry and move up in the selection.</t>
  </si>
  <si>
    <t>Complete a cell entry and move to the right / to the left in the selection.</t>
  </si>
  <si>
    <t>Esc</t>
  </si>
  <si>
    <t>Cancel a cell entry.</t>
  </si>
  <si>
    <t>Backspace</t>
  </si>
  <si>
    <t>Delete the character to the left of the insertion point, or delete the selection.</t>
  </si>
  <si>
    <t>Delete</t>
  </si>
  <si>
    <t>Delete the character to the right of the insertion point, or delete the selection.</t>
  </si>
  <si>
    <t>Ctrl+Delete</t>
  </si>
  <si>
    <t>Delete text to the end of the line.</t>
  </si>
  <si>
    <t>Ctrl+; (semicolon)</t>
  </si>
  <si>
    <t>Insert current date.</t>
  </si>
  <si>
    <t>Ctrl+Shift+: (colon)</t>
  </si>
  <si>
    <t>Insert current time.</t>
  </si>
  <si>
    <t>Ctrl+t</t>
  </si>
  <si>
    <t>Show all content as standard numbers. (So 14:15 becomes 14.25 etc for the entire file) To undo press ctrl + t again</t>
  </si>
  <si>
    <t>Ctrl+d</t>
  </si>
  <si>
    <t>Fill complete cell down (Copy above cell).</t>
  </si>
  <si>
    <t>Ctrl+r</t>
  </si>
  <si>
    <t>Fill complete cell to the right (Copy cell from the left).</t>
  </si>
  <si>
    <t>Ctrl+"</t>
  </si>
  <si>
    <t>Fill cell values down and edit (Copy above cell values).</t>
  </si>
  <si>
    <t>Ctrl+' (apostrophe)</t>
  </si>
  <si>
    <t>Fill cell formulas down and edit (Copy above cell formulas).</t>
  </si>
  <si>
    <t>Ctrl+l</t>
  </si>
  <si>
    <t>Insert a table (display Create Table dialog box).</t>
  </si>
  <si>
    <t>Ctrl+-</t>
  </si>
  <si>
    <t>Delete Cell/Row/Column Menu</t>
  </si>
  <si>
    <t>Ctrl+- with row / column selected</t>
  </si>
  <si>
    <t>Delete row / delete column.</t>
  </si>
  <si>
    <t>Ctrl+Shift++</t>
  </si>
  <si>
    <t>Insert Cell/Row/Column Menu</t>
  </si>
  <si>
    <t>Ctrl+Shift++ with row / column selected</t>
  </si>
  <si>
    <t>Insert row/ insert column.</t>
  </si>
  <si>
    <t>Shift+F2</t>
  </si>
  <si>
    <t>Insert / Edit a cell comment.</t>
  </si>
  <si>
    <t>Shift+f10, then m</t>
  </si>
  <si>
    <t>Delete comment.</t>
  </si>
  <si>
    <t>Alt+F1</t>
  </si>
  <si>
    <t>Create and insert chart with data in current range as embedded Chart Object.</t>
  </si>
  <si>
    <t>F11</t>
  </si>
  <si>
    <t>Create and insert chart with data in current range in a separate Chart sheet.</t>
  </si>
  <si>
    <t>Ctrl+k</t>
  </si>
  <si>
    <t>Insert a hyperlink.</t>
  </si>
  <si>
    <t>enter (in a cell with a hyperlink)</t>
  </si>
  <si>
    <t>Activate a hyperlink.</t>
  </si>
  <si>
    <t>Ctrl+9</t>
  </si>
  <si>
    <t>Hide the selected rows.</t>
  </si>
  <si>
    <t>Ctrl+Shift+9</t>
  </si>
  <si>
    <t>Unhide any hidden rows within the selection.</t>
  </si>
  <si>
    <t>Ctrl+0 (zero)</t>
  </si>
  <si>
    <t>Hide the selected columns.</t>
  </si>
  <si>
    <t>Ctrl+Shift+0 (zero)</t>
  </si>
  <si>
    <t>Unhide any hidden columns within the selection*.</t>
  </si>
  <si>
    <t>Ctrl+` (grave accent)</t>
  </si>
  <si>
    <t>Alternate between displaying cell values and displaying cell formulas. Accent grave /not a quotation mark.</t>
  </si>
  <si>
    <t>Alt+Shift+Arrow Right</t>
  </si>
  <si>
    <t>Group rows or columns.</t>
  </si>
  <si>
    <t>Alt+Shift+Arrow Left</t>
  </si>
  <si>
    <t>Ungroup rows or columns.</t>
  </si>
  <si>
    <t>Ctrl+6</t>
  </si>
  <si>
    <t>Alternate between hiding and displaying objects.</t>
  </si>
  <si>
    <t>Ctrl+8</t>
  </si>
  <si>
    <t>Display or hides the outline symbols.</t>
  </si>
  <si>
    <t>Alternate between hiding objects, displaying objects, and displaying placeholders for objects.</t>
  </si>
  <si>
    <t>Alt+o, ca</t>
  </si>
  <si>
    <t>Adjust Column width to fit content. Select complete column with Ctrl+Space first, otherwise column adjusts to content of current cell). Remember Format, Column Adjust.</t>
  </si>
  <si>
    <t>Alt+o, cw</t>
  </si>
  <si>
    <t>Adjust Columns width to specific value: Option, Cow, width</t>
  </si>
  <si>
    <t>Alt+o, ra</t>
  </si>
  <si>
    <t>Adjust Row height to fit content: Option, Row, Adjust</t>
  </si>
  <si>
    <t>Alt+o, re</t>
  </si>
  <si>
    <t>Adjust Row height to specific value: Option, Row, Height</t>
  </si>
  <si>
    <t>Format Data</t>
  </si>
  <si>
    <t>Ctrl+1</t>
  </si>
  <si>
    <t>Format cells dialog.</t>
  </si>
  <si>
    <t>Ctrl+b (or ctrl+2)</t>
  </si>
  <si>
    <t>Apply or remove bold formatting.</t>
  </si>
  <si>
    <t>Ctrl+i (or ctrl+3)</t>
  </si>
  <si>
    <t>Apply or remove italic formatting.</t>
  </si>
  <si>
    <t>Ctrl+u (or ctrl+4)</t>
  </si>
  <si>
    <t>Apply or remove an underline.</t>
  </si>
  <si>
    <t>Ctrl+5</t>
  </si>
  <si>
    <t>Apply or remove strikethrough formatting.</t>
  </si>
  <si>
    <t>Ctrl+Shift+f</t>
  </si>
  <si>
    <t>Display the Format Cells with Fonts Tab active. Press tab 3x to get to font-size. Used to be ctrl+shift+p, but that seems just get to the Font Tab in 2010.</t>
  </si>
  <si>
    <t>Alt+' (apostrophe / single quote)</t>
  </si>
  <si>
    <t>Display the Style dialog box.</t>
  </si>
  <si>
    <t>Ctrl+Shift+$</t>
  </si>
  <si>
    <t>Apply the Currency format with two decimal places.</t>
  </si>
  <si>
    <t>Ctrl+Shift+~</t>
  </si>
  <si>
    <t>Apply the General number format.</t>
  </si>
  <si>
    <t>Ctrl+Shift+%</t>
  </si>
  <si>
    <t>Apply the Percentage format with no decimal places.</t>
  </si>
  <si>
    <t>Ctrl+Shift+#</t>
  </si>
  <si>
    <t>Apply the Date format with the day, month, and year.</t>
  </si>
  <si>
    <t>Ctrl+Shift+@</t>
  </si>
  <si>
    <t>Apply the Time format with the hour and minute, and indicate A.M. or P.M.</t>
  </si>
  <si>
    <t>Ctrl+Shift+!</t>
  </si>
  <si>
    <t>Apply the Number format with two decimal places, thousands separator, and minus sign (-) for negative values.</t>
  </si>
  <si>
    <t>Ctrl+Shift+^</t>
  </si>
  <si>
    <t>Apply the Scientific number format with two decimal places.</t>
  </si>
  <si>
    <t>F4</t>
  </si>
  <si>
    <t>Repeat last formatting action: Apply previously applied Cell Formatting to a different Cell</t>
  </si>
  <si>
    <t>Ctrl+Shift+&amp;</t>
  </si>
  <si>
    <t>Apply outline border from cell or selection</t>
  </si>
  <si>
    <t>Ctrl+Shift+_ (underscore)</t>
  </si>
  <si>
    <t>Remove outline borders from cell or selection</t>
  </si>
  <si>
    <t>Ctrl+1, then Ctrl+Arrow Right/Arrow Left</t>
  </si>
  <si>
    <t>Access border menu in 'Format Cell' dialog. Once border was selected, it will show up directly on the next Ctrl+1</t>
  </si>
  <si>
    <t>Alt+t*</t>
  </si>
  <si>
    <t>Set top border</t>
  </si>
  <si>
    <t>Alt+b*</t>
  </si>
  <si>
    <t>Set bottom Border</t>
  </si>
  <si>
    <t>Alt+l*</t>
  </si>
  <si>
    <t>Set left Border</t>
  </si>
  <si>
    <t>Alt+r*</t>
  </si>
  <si>
    <t>Set right Border</t>
  </si>
  <si>
    <t>Alt+d*</t>
  </si>
  <si>
    <t>Set diagonal and down border</t>
  </si>
  <si>
    <t>Alt+u*</t>
  </si>
  <si>
    <t>Set diagonal and up border</t>
  </si>
  <si>
    <t>Alt+h, ar</t>
  </si>
  <si>
    <t>Align Right</t>
  </si>
  <si>
    <t>Alt+h, ac</t>
  </si>
  <si>
    <t>Align Center</t>
  </si>
  <si>
    <t>Alt+h, al</t>
  </si>
  <si>
    <t>Align Left</t>
  </si>
  <si>
    <t>Formulas and Names</t>
  </si>
  <si>
    <t>=</t>
  </si>
  <si>
    <t>Start a formula.</t>
  </si>
  <si>
    <t>Alt+=</t>
  </si>
  <si>
    <t>Insert the AutoSum formula.</t>
  </si>
  <si>
    <t>Shift+F3</t>
  </si>
  <si>
    <t>Display the Insert Function dialog box.</t>
  </si>
  <si>
    <t>Ctrl+a</t>
  </si>
  <si>
    <t>Display Formula Window after typing formula name.</t>
  </si>
  <si>
    <t>Ctrl+Shift+a</t>
  </si>
  <si>
    <t>Insert Arguments in formula after typing formula name. .</t>
  </si>
  <si>
    <t>Insert a function into a formula .</t>
  </si>
  <si>
    <t>Ctrl+Shift+Enter</t>
  </si>
  <si>
    <t>Enter a formula as an array formula.</t>
  </si>
  <si>
    <t>After typing cell reference (e.g. =E3) makes reference absolute (=$E$4)</t>
  </si>
  <si>
    <t>F9</t>
  </si>
  <si>
    <t>Calculate all worksheets in all open workbooks.</t>
  </si>
  <si>
    <t>Shift+F9</t>
  </si>
  <si>
    <t>Calculate the active worksheet.</t>
  </si>
  <si>
    <t>Ctrl+Alt+F9</t>
  </si>
  <si>
    <t>Calculate all worksheets in all open workbooks, regardless of whether they have changed since the last calculation.</t>
  </si>
  <si>
    <t>Ctrl+Alt+Shift+F9</t>
  </si>
  <si>
    <t>Recheck dependent formulas, and then calculates all cells in all open workbooks, including cells not marked as needing to be calculated.</t>
  </si>
  <si>
    <t>Ctrl+Shift+u</t>
  </si>
  <si>
    <t>Toggle expand or collapse formula bar.</t>
  </si>
  <si>
    <t>Ctrl+`</t>
  </si>
  <si>
    <t>Toggle Show formula in cell instead of values</t>
  </si>
  <si>
    <t>Ctrl+F3</t>
  </si>
  <si>
    <t>Define a name or dialog.</t>
  </si>
  <si>
    <t>Ctrl+Shift+F3</t>
  </si>
  <si>
    <t>Create names from row and column labels.</t>
  </si>
  <si>
    <t>F3</t>
  </si>
  <si>
    <t>Paste a defined name into a formula.</t>
  </si>
  <si>
    <t>Work with the Excel Ribbon</t>
  </si>
  <si>
    <t>Ctrl+F1</t>
  </si>
  <si>
    <t>Minimize or restore the Ribbon.s</t>
  </si>
  <si>
    <t>Alt/F10</t>
  </si>
  <si>
    <t>Select the active tab of the Ribbon and activate the access keys. Press either of these keys again to move back to the document and cancel the access keys. and then arrow left or arrow right</t>
  </si>
  <si>
    <t>Shift+F10</t>
  </si>
  <si>
    <t>Display the shortcut menu for the selected command.</t>
  </si>
  <si>
    <t>Space/Enter</t>
  </si>
  <si>
    <t>Activate the selected command or control in the Ribbon, Open the selected menu or gallery in the Ribbon..</t>
  </si>
  <si>
    <t>Finish modifying a value in a control in the Ribbon, and move focus back to the document.</t>
  </si>
  <si>
    <t>F1</t>
  </si>
  <si>
    <t>Get help on the selected command or control in the Ribbon. (If no Help topic is associated with the selected command, the Help table of contents for that program is shown instead.)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</si>
</sst>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000"/>
    <numFmt numFmtId="165" formatCode="0.00000"/>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2"/>
      <color theme="1"/>
      <name val="Calibri"/>
      <family val="2"/>
      <scheme val="minor"/>
    </font>
    <font>
      <b/>
      <u val="singleAccounting"/>
      <sz val="11"/>
      <color theme="1"/>
      <name val="Calibri"/>
      <family val="2"/>
      <scheme val="minor"/>
    </font>
    <font>
      <sz val="12"/>
      <color rgb="FFFF0000"/>
      <name val="Calibri"/>
      <family val="2"/>
      <scheme val="minor"/>
    </font>
    <font>
      <b/>
      <sz val="16"/>
      <color theme="1"/>
      <name val="Calibri"/>
      <family val="2"/>
      <scheme val="minor"/>
    </font>
    <font>
      <sz val="16"/>
      <color theme="1"/>
      <name val="Calibri"/>
      <family val="2"/>
      <scheme val="minor"/>
    </font>
    <font>
      <b/>
      <u/>
      <sz val="16"/>
      <color theme="1"/>
      <name val="Calibri"/>
      <family val="2"/>
      <scheme val="minor"/>
    </font>
    <font>
      <u/>
      <sz val="16"/>
      <color theme="1"/>
      <name val="Calibri"/>
      <family val="2"/>
      <scheme val="minor"/>
    </font>
    <font>
      <u/>
      <sz val="18"/>
      <color theme="1"/>
      <name val="Calibri"/>
      <family val="2"/>
      <scheme val="minor"/>
    </font>
    <font>
      <sz val="10"/>
      <name val="Arial"/>
      <family val="2"/>
    </font>
    <font>
      <sz val="10"/>
      <name val="Arial"/>
      <family val="2"/>
    </font>
    <font>
      <b/>
      <sz val="16"/>
      <color rgb="FFFF0000"/>
      <name val="Calibri"/>
      <family val="2"/>
      <scheme val="minor"/>
    </font>
    <font>
      <b/>
      <sz val="22"/>
      <color theme="1"/>
      <name val="Calibri"/>
      <family val="2"/>
      <scheme val="minor"/>
    </font>
    <font>
      <sz val="16"/>
      <color rgb="FFFF0000"/>
      <name val="Calibri"/>
      <family val="2"/>
      <scheme val="minor"/>
    </font>
    <font>
      <u/>
      <sz val="16"/>
      <color rgb="FFFF0000"/>
      <name val="Calibri"/>
      <family val="2"/>
      <scheme val="minor"/>
    </font>
    <font>
      <sz val="14"/>
      <color rgb="FF0000FF"/>
      <name val="Calibri"/>
      <family val="2"/>
      <scheme val="minor"/>
    </font>
    <font>
      <u/>
      <sz val="11"/>
      <color rgb="FFFF0000"/>
      <name val="Calibri"/>
      <family val="2"/>
      <scheme val="minor"/>
    </font>
    <font>
      <u/>
      <sz val="18"/>
      <color rgb="FFFF0000"/>
      <name val="Calibri"/>
      <family val="2"/>
      <scheme val="minor"/>
    </font>
    <font>
      <b/>
      <sz val="11"/>
      <color rgb="FFFF0000"/>
      <name val="Calibri"/>
      <family val="2"/>
      <scheme val="minor"/>
    </font>
    <font>
      <sz val="18"/>
      <color theme="1"/>
      <name val="Calibri"/>
      <family val="2"/>
      <scheme val="minor"/>
    </font>
    <font>
      <sz val="36"/>
      <color theme="1"/>
      <name val="Calibri"/>
      <family val="2"/>
      <scheme val="minor"/>
    </font>
    <font>
      <u/>
      <sz val="11"/>
      <color theme="10"/>
      <name val="Calibri"/>
      <family val="2"/>
      <scheme val="minor"/>
    </font>
    <font>
      <b/>
      <sz val="14"/>
      <color rgb="FF444444"/>
      <name val="Segoe UI"/>
      <family val="2"/>
    </font>
    <font>
      <sz val="14"/>
      <color theme="1"/>
      <name val="Calibri"/>
      <family val="2"/>
      <scheme val="minor"/>
    </font>
    <font>
      <sz val="11"/>
      <color rgb="FF444444"/>
      <name val="Segoe UI"/>
      <family val="2"/>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EFEFE"/>
        <bgColor indexed="64"/>
      </patternFill>
    </fill>
    <fill>
      <patternFill patternType="solid">
        <fgColor rgb="FFFFFFFF"/>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medium">
        <color rgb="FF999999"/>
      </right>
      <top style="medium">
        <color rgb="FF999999"/>
      </top>
      <bottom style="medium">
        <color rgb="FF999999"/>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xf numFmtId="0" fontId="14" fillId="0" borderId="0"/>
    <xf numFmtId="0" fontId="25" fillId="0" borderId="0" applyNumberFormat="0" applyFill="0" applyBorder="0" applyAlignment="0" applyProtection="0"/>
    <xf numFmtId="0" fontId="1" fillId="0" borderId="0"/>
  </cellStyleXfs>
  <cellXfs count="207">
    <xf numFmtId="0" fontId="0" fillId="0" borderId="0" xfId="0"/>
    <xf numFmtId="22" fontId="0" fillId="0" borderId="0" xfId="0" applyNumberFormat="1"/>
    <xf numFmtId="0" fontId="2" fillId="0" borderId="0" xfId="0" applyFont="1"/>
    <xf numFmtId="0" fontId="0" fillId="0" borderId="0" xfId="0" quotePrefix="1"/>
    <xf numFmtId="44" fontId="0" fillId="0" borderId="0" xfId="1" applyNumberFormat="1" applyFont="1"/>
    <xf numFmtId="0" fontId="0" fillId="0" borderId="0" xfId="0" applyAlignment="1">
      <alignment vertical="center"/>
    </xf>
    <xf numFmtId="44" fontId="6" fillId="0" borderId="0" xfId="1" applyNumberFormat="1" applyFont="1" applyAlignment="1"/>
    <xf numFmtId="0" fontId="0" fillId="0" borderId="4" xfId="0" applyBorder="1"/>
    <xf numFmtId="0" fontId="0" fillId="0" borderId="5" xfId="0" applyBorder="1"/>
    <xf numFmtId="44" fontId="0" fillId="0" borderId="4" xfId="1" applyNumberFormat="1" applyFont="1" applyBorder="1"/>
    <xf numFmtId="44" fontId="0" fillId="0" borderId="6" xfId="1" applyNumberFormat="1" applyFont="1" applyBorder="1"/>
    <xf numFmtId="0" fontId="0" fillId="0" borderId="8" xfId="0" applyBorder="1"/>
    <xf numFmtId="0" fontId="3" fillId="0" borderId="0" xfId="0" applyFont="1"/>
    <xf numFmtId="0" fontId="4" fillId="0" borderId="0" xfId="0" applyFont="1"/>
    <xf numFmtId="0" fontId="3" fillId="0" borderId="0" xfId="0" quotePrefix="1" applyFont="1"/>
    <xf numFmtId="164" fontId="0" fillId="0" borderId="4" xfId="0" applyNumberFormat="1" applyBorder="1"/>
    <xf numFmtId="164" fontId="0" fillId="0" borderId="6" xfId="0" applyNumberFormat="1" applyBorder="1"/>
    <xf numFmtId="44" fontId="0" fillId="0" borderId="0" xfId="2" applyFont="1"/>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0" fillId="0" borderId="9" xfId="0" applyBorder="1" applyAlignment="1">
      <alignment vertical="center"/>
    </xf>
    <xf numFmtId="44" fontId="0" fillId="0" borderId="10" xfId="0" applyNumberFormat="1" applyBorder="1" applyAlignment="1">
      <alignment vertical="center"/>
    </xf>
    <xf numFmtId="0" fontId="9" fillId="0" borderId="0" xfId="0" applyFont="1"/>
    <xf numFmtId="0" fontId="8" fillId="0" borderId="0" xfId="0" applyFont="1"/>
    <xf numFmtId="165" fontId="0" fillId="0" borderId="0" xfId="0" applyNumberFormat="1"/>
    <xf numFmtId="2" fontId="0" fillId="0" borderId="0" xfId="0" applyNumberFormat="1"/>
    <xf numFmtId="0" fontId="2" fillId="0" borderId="0" xfId="0" quotePrefix="1" applyFont="1" applyAlignment="1">
      <alignment horizontal="center" vertical="center" wrapText="1"/>
    </xf>
    <xf numFmtId="0" fontId="0" fillId="0" borderId="7" xfId="0" applyBorder="1"/>
    <xf numFmtId="0" fontId="0" fillId="0" borderId="0" xfId="0" applyAlignment="1">
      <alignment wrapText="1"/>
    </xf>
    <xf numFmtId="0" fontId="0" fillId="0" borderId="0" xfId="0" quotePrefix="1" applyAlignment="1">
      <alignment wrapText="1"/>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wrapText="1"/>
    </xf>
    <xf numFmtId="0" fontId="11" fillId="0" borderId="0" xfId="0" applyFont="1" applyAlignment="1">
      <alignment horizontal="center"/>
    </xf>
    <xf numFmtId="44" fontId="4" fillId="0" borderId="0" xfId="2" applyFont="1"/>
    <xf numFmtId="0" fontId="0" fillId="0" borderId="0" xfId="0" applyAlignment="1">
      <alignment vertical="center" wrapText="1"/>
    </xf>
    <xf numFmtId="0" fontId="0" fillId="0" borderId="15" xfId="0" applyBorder="1"/>
    <xf numFmtId="0" fontId="0" fillId="0" borderId="11" xfId="0" applyBorder="1"/>
    <xf numFmtId="0" fontId="0" fillId="0" borderId="16" xfId="0" applyBorder="1"/>
    <xf numFmtId="0" fontId="3" fillId="0" borderId="1" xfId="0" applyFont="1" applyBorder="1"/>
    <xf numFmtId="0" fontId="0" fillId="0" borderId="2" xfId="0" applyBorder="1"/>
    <xf numFmtId="0" fontId="0" fillId="0" borderId="3" xfId="0" applyBorder="1"/>
    <xf numFmtId="0" fontId="0" fillId="0" borderId="6" xfId="0" applyBorder="1"/>
    <xf numFmtId="0" fontId="4" fillId="0" borderId="2" xfId="0" quotePrefix="1" applyFont="1" applyBorder="1" applyAlignment="1">
      <alignment horizontal="center"/>
    </xf>
    <xf numFmtId="0" fontId="0" fillId="2" borderId="3" xfId="0" applyFill="1" applyBorder="1"/>
    <xf numFmtId="44" fontId="0" fillId="0" borderId="0" xfId="2" applyFont="1" applyBorder="1"/>
    <xf numFmtId="44" fontId="0" fillId="0" borderId="7" xfId="2" applyFont="1" applyBorder="1"/>
    <xf numFmtId="44" fontId="0" fillId="0" borderId="8" xfId="2" applyFont="1" applyBorder="1"/>
    <xf numFmtId="0" fontId="3" fillId="0" borderId="15" xfId="0" applyFont="1" applyBorder="1" applyAlignment="1">
      <alignment horizontal="right"/>
    </xf>
    <xf numFmtId="0" fontId="3" fillId="0" borderId="16" xfId="0" applyFont="1" applyBorder="1" applyAlignment="1">
      <alignment horizontal="right"/>
    </xf>
    <xf numFmtId="0" fontId="0" fillId="0" borderId="18" xfId="0" applyBorder="1"/>
    <xf numFmtId="0" fontId="4" fillId="0" borderId="2" xfId="0" applyFont="1" applyBorder="1"/>
    <xf numFmtId="0" fontId="16" fillId="0" borderId="0" xfId="0" applyFont="1"/>
    <xf numFmtId="0" fontId="9" fillId="0" borderId="0" xfId="0" applyFont="1" applyAlignment="1">
      <alignment vertical="top"/>
    </xf>
    <xf numFmtId="0" fontId="9" fillId="3" borderId="18" xfId="0" applyFont="1" applyFill="1" applyBorder="1" applyAlignment="1">
      <alignment horizontal="center"/>
    </xf>
    <xf numFmtId="0" fontId="0" fillId="3" borderId="18" xfId="0" applyFill="1" applyBorder="1"/>
    <xf numFmtId="2" fontId="0" fillId="3" borderId="18" xfId="0" applyNumberFormat="1" applyFill="1" applyBorder="1"/>
    <xf numFmtId="165" fontId="0" fillId="0" borderId="4" xfId="0" applyNumberFormat="1" applyBorder="1"/>
    <xf numFmtId="165" fontId="0" fillId="0" borderId="6" xfId="0" applyNumberFormat="1" applyBorder="1"/>
    <xf numFmtId="165" fontId="0" fillId="0" borderId="7" xfId="0" applyNumberFormat="1" applyBorder="1"/>
    <xf numFmtId="0" fontId="4" fillId="0" borderId="1" xfId="0" applyFont="1" applyBorder="1"/>
    <xf numFmtId="0" fontId="3" fillId="0" borderId="4" xfId="0" applyFont="1" applyBorder="1"/>
    <xf numFmtId="2" fontId="0" fillId="0" borderId="4" xfId="0" applyNumberFormat="1" applyBorder="1"/>
    <xf numFmtId="0" fontId="12" fillId="0" borderId="0" xfId="0" applyFont="1"/>
    <xf numFmtId="0" fontId="0" fillId="3" borderId="4" xfId="0" quotePrefix="1" applyFill="1" applyBorder="1" applyAlignment="1">
      <alignment horizontal="right"/>
    </xf>
    <xf numFmtId="0" fontId="0" fillId="3" borderId="6" xfId="0" applyFill="1" applyBorder="1" applyAlignment="1">
      <alignment horizontal="right"/>
    </xf>
    <xf numFmtId="0" fontId="0" fillId="3" borderId="7" xfId="0" applyFill="1" applyBorder="1"/>
    <xf numFmtId="0" fontId="0" fillId="3" borderId="8" xfId="0" applyFill="1" applyBorder="1"/>
    <xf numFmtId="0" fontId="0" fillId="0" borderId="27" xfId="0" applyBorder="1"/>
    <xf numFmtId="0" fontId="3" fillId="0" borderId="1" xfId="0" applyFont="1" applyBorder="1" applyAlignment="1">
      <alignment vertical="center"/>
    </xf>
    <xf numFmtId="0" fontId="0" fillId="0" borderId="2" xfId="0"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0" fontId="0" fillId="0" borderId="3" xfId="0" applyBorder="1" applyAlignment="1">
      <alignment vertical="center"/>
    </xf>
    <xf numFmtId="0" fontId="20" fillId="0" borderId="0" xfId="0" applyFont="1"/>
    <xf numFmtId="0" fontId="5" fillId="0" borderId="0" xfId="0" applyFont="1"/>
    <xf numFmtId="0" fontId="0" fillId="0" borderId="28" xfId="0" applyBorder="1"/>
    <xf numFmtId="0" fontId="7" fillId="0" borderId="29" xfId="0" applyFont="1" applyBorder="1" applyAlignment="1">
      <alignment vertical="center"/>
    </xf>
    <xf numFmtId="0" fontId="7" fillId="0" borderId="30" xfId="0" applyFont="1" applyBorder="1"/>
    <xf numFmtId="0" fontId="5" fillId="0" borderId="32" xfId="0" applyFont="1" applyBorder="1"/>
    <xf numFmtId="0" fontId="5" fillId="0" borderId="33" xfId="0" applyFont="1" applyBorder="1"/>
    <xf numFmtId="0" fontId="5" fillId="0" borderId="34" xfId="0" applyFont="1" applyBorder="1"/>
    <xf numFmtId="0" fontId="0" fillId="0" borderId="34" xfId="0" applyBorder="1"/>
    <xf numFmtId="0" fontId="15" fillId="0" borderId="29" xfId="0" applyFont="1" applyBorder="1"/>
    <xf numFmtId="0" fontId="2" fillId="0" borderId="30"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7" fillId="0" borderId="33" xfId="0" applyFont="1" applyBorder="1"/>
    <xf numFmtId="0" fontId="7" fillId="0" borderId="34" xfId="0" applyFont="1" applyBorder="1"/>
    <xf numFmtId="0" fontId="0" fillId="0" borderId="35" xfId="0" applyBorder="1"/>
    <xf numFmtId="0" fontId="7" fillId="0" borderId="29" xfId="0" applyFont="1" applyBorder="1"/>
    <xf numFmtId="0" fontId="0" fillId="0" borderId="33" xfId="0" applyBorder="1"/>
    <xf numFmtId="0" fontId="7" fillId="0" borderId="36" xfId="0" applyFont="1" applyBorder="1"/>
    <xf numFmtId="0" fontId="7" fillId="0" borderId="37" xfId="0" applyFont="1" applyBorder="1"/>
    <xf numFmtId="0" fontId="2" fillId="0" borderId="34" xfId="0" applyFont="1" applyBorder="1"/>
    <xf numFmtId="0" fontId="17" fillId="0" borderId="0" xfId="0" quotePrefix="1" applyFont="1" applyAlignment="1">
      <alignment vertical="top" wrapText="1"/>
    </xf>
    <xf numFmtId="0" fontId="0" fillId="0" borderId="30" xfId="0" applyBorder="1"/>
    <xf numFmtId="0" fontId="0" fillId="0" borderId="31" xfId="0" applyBorder="1"/>
    <xf numFmtId="0" fontId="17" fillId="0" borderId="32" xfId="0" quotePrefix="1" applyFont="1" applyBorder="1"/>
    <xf numFmtId="0" fontId="3" fillId="4" borderId="0" xfId="0" applyFont="1" applyFill="1"/>
    <xf numFmtId="0" fontId="22" fillId="4" borderId="0" xfId="0" applyFont="1" applyFill="1" applyAlignment="1">
      <alignment horizontal="left"/>
    </xf>
    <xf numFmtId="0" fontId="22" fillId="4" borderId="0" xfId="0" applyFont="1" applyFill="1" applyAlignment="1">
      <alignment horizontal="center"/>
    </xf>
    <xf numFmtId="0" fontId="22" fillId="4" borderId="0" xfId="0" applyFont="1" applyFill="1"/>
    <xf numFmtId="0" fontId="8" fillId="4" borderId="0" xfId="0" quotePrefix="1" applyFont="1" applyFill="1"/>
    <xf numFmtId="0" fontId="0" fillId="5" borderId="1" xfId="0" applyFill="1" applyBorder="1" applyAlignment="1">
      <alignment vertical="center"/>
    </xf>
    <xf numFmtId="0" fontId="0" fillId="5" borderId="3" xfId="0" applyFill="1" applyBorder="1" applyAlignment="1">
      <alignment vertical="center" wrapText="1"/>
    </xf>
    <xf numFmtId="43" fontId="0" fillId="0" borderId="0" xfId="1" applyFont="1"/>
    <xf numFmtId="43" fontId="0" fillId="0" borderId="0" xfId="0" applyNumberFormat="1"/>
    <xf numFmtId="49" fontId="0" fillId="0" borderId="0" xfId="0" applyNumberFormat="1" applyAlignment="1">
      <alignment horizontal="left"/>
    </xf>
    <xf numFmtId="0" fontId="0" fillId="0" borderId="0" xfId="0" applyAlignment="1">
      <alignment horizontal="left"/>
    </xf>
    <xf numFmtId="0" fontId="0" fillId="0" borderId="0" xfId="0" applyAlignment="1">
      <alignment horizontal="right"/>
    </xf>
    <xf numFmtId="49" fontId="0" fillId="0" borderId="17" xfId="0" applyNumberFormat="1" applyBorder="1" applyAlignment="1">
      <alignment horizontal="left"/>
    </xf>
    <xf numFmtId="49" fontId="0" fillId="0" borderId="17" xfId="0" applyNumberFormat="1" applyBorder="1" applyAlignment="1">
      <alignment horizontal="right"/>
    </xf>
    <xf numFmtId="40" fontId="0" fillId="0" borderId="0" xfId="0" applyNumberFormat="1" applyAlignment="1">
      <alignment horizontal="left"/>
    </xf>
    <xf numFmtId="40" fontId="0" fillId="0" borderId="0" xfId="0" applyNumberFormat="1" applyAlignment="1">
      <alignment horizontal="right"/>
    </xf>
    <xf numFmtId="49" fontId="0" fillId="0" borderId="0" xfId="0" applyNumberFormat="1" applyAlignment="1">
      <alignment horizontal="right"/>
    </xf>
    <xf numFmtId="0" fontId="0" fillId="0" borderId="17" xfId="0" applyBorder="1" applyAlignment="1">
      <alignment horizontal="right"/>
    </xf>
    <xf numFmtId="0" fontId="24" fillId="0" borderId="0" xfId="0" applyFont="1"/>
    <xf numFmtId="0" fontId="23" fillId="0" borderId="0" xfId="0" applyFont="1" applyAlignment="1">
      <alignment horizontal="left" indent="2"/>
    </xf>
    <xf numFmtId="0" fontId="25" fillId="0" borderId="0" xfId="5"/>
    <xf numFmtId="0" fontId="18" fillId="0" borderId="0" xfId="0" applyFont="1" applyAlignment="1">
      <alignment horizontal="center"/>
    </xf>
    <xf numFmtId="0" fontId="10" fillId="0" borderId="0" xfId="0" applyFont="1" applyAlignment="1">
      <alignment horizontal="center"/>
    </xf>
    <xf numFmtId="0" fontId="19" fillId="0" borderId="19" xfId="0" quotePrefix="1"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8" fillId="3" borderId="25" xfId="0" applyFont="1" applyFill="1" applyBorder="1" applyAlignment="1">
      <alignment horizontal="center"/>
    </xf>
    <xf numFmtId="0" fontId="8" fillId="3" borderId="26" xfId="0" applyFont="1" applyFill="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3" fillId="3" borderId="25" xfId="0" applyFont="1" applyFill="1" applyBorder="1" applyAlignment="1">
      <alignment horizontal="center"/>
    </xf>
    <xf numFmtId="0" fontId="3" fillId="3" borderId="26" xfId="0" applyFont="1" applyFill="1" applyBorder="1" applyAlignment="1">
      <alignment horizontal="center"/>
    </xf>
    <xf numFmtId="0" fontId="20" fillId="0" borderId="0" xfId="0" applyFont="1" applyAlignment="1">
      <alignment horizontal="center"/>
    </xf>
    <xf numFmtId="0" fontId="20" fillId="0" borderId="7" xfId="0" applyFont="1" applyBorder="1" applyAlignment="1">
      <alignment horizontal="center"/>
    </xf>
    <xf numFmtId="0" fontId="2" fillId="3" borderId="6" xfId="0" quotePrefix="1" applyFont="1" applyFill="1" applyBorder="1"/>
    <xf numFmtId="0" fontId="2" fillId="3" borderId="7" xfId="0" quotePrefix="1" applyFont="1" applyFill="1" applyBorder="1"/>
    <xf numFmtId="0" fontId="2" fillId="3" borderId="8" xfId="0" quotePrefix="1" applyFont="1" applyFill="1" applyBorder="1"/>
    <xf numFmtId="0" fontId="0" fillId="3" borderId="0" xfId="0" applyFill="1" applyAlignment="1">
      <alignment horizontal="left"/>
    </xf>
    <xf numFmtId="0" fontId="0" fillId="3" borderId="5" xfId="0" applyFill="1" applyBorder="1" applyAlignment="1">
      <alignment horizontal="left"/>
    </xf>
    <xf numFmtId="0" fontId="7" fillId="3" borderId="4" xfId="0" quotePrefix="1" applyFont="1" applyFill="1" applyBorder="1" applyAlignment="1">
      <alignment horizontal="left" wrapText="1"/>
    </xf>
    <xf numFmtId="0" fontId="7" fillId="3" borderId="0" xfId="0" quotePrefix="1" applyFont="1" applyFill="1" applyAlignment="1">
      <alignment horizontal="left" wrapText="1"/>
    </xf>
    <xf numFmtId="0" fontId="7" fillId="3" borderId="5" xfId="0" quotePrefix="1" applyFont="1" applyFill="1" applyBorder="1" applyAlignment="1">
      <alignment horizontal="left" wrapText="1"/>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0" fillId="3" borderId="4" xfId="0" quotePrefix="1" applyFill="1" applyBorder="1" applyAlignment="1">
      <alignment horizontal="left"/>
    </xf>
    <xf numFmtId="0" fontId="0" fillId="3" borderId="0" xfId="0" quotePrefix="1" applyFill="1" applyAlignment="1">
      <alignment horizontal="left"/>
    </xf>
    <xf numFmtId="0" fontId="0" fillId="3" borderId="5" xfId="0" quotePrefix="1" applyFill="1" applyBorder="1" applyAlignment="1">
      <alignment horizontal="left"/>
    </xf>
    <xf numFmtId="0" fontId="5" fillId="3" borderId="4" xfId="0" quotePrefix="1" applyFont="1" applyFill="1" applyBorder="1" applyAlignment="1">
      <alignment horizontal="left" wrapText="1"/>
    </xf>
    <xf numFmtId="0" fontId="5" fillId="3" borderId="0" xfId="0" quotePrefix="1" applyFont="1" applyFill="1" applyAlignment="1">
      <alignment horizontal="left" wrapText="1"/>
    </xf>
    <xf numFmtId="0" fontId="5" fillId="3" borderId="5" xfId="0" quotePrefix="1" applyFont="1" applyFill="1" applyBorder="1" applyAlignment="1">
      <alignment horizontal="left" wrapText="1"/>
    </xf>
    <xf numFmtId="0" fontId="21" fillId="0" borderId="0" xfId="0" applyFont="1" applyAlignment="1">
      <alignment horizontal="center"/>
    </xf>
    <xf numFmtId="0" fontId="12" fillId="0" borderId="12" xfId="0" applyFont="1" applyBorder="1" applyAlignment="1">
      <alignment horizontal="center"/>
    </xf>
    <xf numFmtId="0" fontId="12" fillId="0" borderId="14" xfId="0" applyFont="1" applyBorder="1" applyAlignment="1">
      <alignment horizontal="center"/>
    </xf>
    <xf numFmtId="44" fontId="6" fillId="0" borderId="1" xfId="1" applyNumberFormat="1" applyFont="1" applyBorder="1" applyAlignment="1">
      <alignment horizontal="center"/>
    </xf>
    <xf numFmtId="44" fontId="6" fillId="0" borderId="3" xfId="1" applyNumberFormat="1" applyFont="1" applyBorder="1" applyAlignment="1">
      <alignment horizontal="center"/>
    </xf>
    <xf numFmtId="0" fontId="0" fillId="3" borderId="0" xfId="0" applyFill="1" applyAlignment="1">
      <alignment horizontal="left" wrapText="1"/>
    </xf>
    <xf numFmtId="0" fontId="0" fillId="3" borderId="5" xfId="0" applyFill="1" applyBorder="1" applyAlignment="1">
      <alignment horizontal="left" wrapText="1"/>
    </xf>
    <xf numFmtId="0" fontId="2" fillId="0" borderId="0" xfId="0" quotePrefix="1" applyFont="1" applyAlignment="1">
      <alignment horizontal="center" vertical="center" wrapText="1"/>
    </xf>
    <xf numFmtId="0" fontId="12" fillId="3" borderId="12"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0" xfId="0" applyFont="1" applyAlignment="1">
      <alignment horizontal="left" vertical="top" wrapText="1"/>
    </xf>
    <xf numFmtId="0" fontId="7" fillId="0" borderId="28" xfId="0" applyFont="1" applyBorder="1" applyAlignment="1">
      <alignment horizontal="lef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30" xfId="0" applyFont="1" applyBorder="1" applyAlignment="1">
      <alignment horizontal="left" wrapText="1"/>
    </xf>
    <xf numFmtId="0" fontId="7" fillId="0" borderId="31" xfId="0" applyFont="1" applyBorder="1" applyAlignment="1">
      <alignment horizontal="left" wrapText="1"/>
    </xf>
    <xf numFmtId="0" fontId="7" fillId="0" borderId="34" xfId="0" applyFont="1" applyBorder="1" applyAlignment="1">
      <alignment horizontal="left" wrapText="1"/>
    </xf>
    <xf numFmtId="0" fontId="7" fillId="0" borderId="35" xfId="0" applyFont="1" applyBorder="1" applyAlignment="1">
      <alignment horizontal="left" wrapText="1"/>
    </xf>
    <xf numFmtId="0" fontId="7" fillId="0" borderId="37" xfId="0" applyFont="1" applyBorder="1" applyAlignment="1">
      <alignment horizontal="left" wrapText="1"/>
    </xf>
    <xf numFmtId="0" fontId="7" fillId="0" borderId="38" xfId="0" applyFont="1" applyBorder="1" applyAlignment="1">
      <alignment horizontal="left" wrapText="1"/>
    </xf>
    <xf numFmtId="0" fontId="17" fillId="0" borderId="32" xfId="0" quotePrefix="1" applyFont="1" applyBorder="1" applyAlignment="1">
      <alignment horizontal="left" vertical="top" wrapText="1"/>
    </xf>
    <xf numFmtId="0" fontId="17" fillId="0" borderId="0" xfId="0" quotePrefix="1" applyFont="1" applyAlignment="1">
      <alignment horizontal="left" vertical="top" wrapText="1"/>
    </xf>
    <xf numFmtId="0" fontId="17" fillId="0" borderId="28" xfId="0" quotePrefix="1" applyFont="1" applyBorder="1" applyAlignment="1">
      <alignment horizontal="left" vertical="top" wrapText="1"/>
    </xf>
    <xf numFmtId="0" fontId="17" fillId="0" borderId="33" xfId="0" quotePrefix="1" applyFont="1" applyBorder="1" applyAlignment="1">
      <alignment horizontal="left" vertical="top" wrapText="1"/>
    </xf>
    <xf numFmtId="0" fontId="17" fillId="0" borderId="34" xfId="0" quotePrefix="1" applyFont="1" applyBorder="1" applyAlignment="1">
      <alignment horizontal="left" vertical="top" wrapText="1"/>
    </xf>
    <xf numFmtId="0" fontId="17" fillId="0" borderId="35" xfId="0" quotePrefix="1" applyFont="1" applyBorder="1" applyAlignment="1">
      <alignment horizontal="left" vertical="top"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0" fillId="5" borderId="6" xfId="0" applyFill="1" applyBorder="1" applyAlignment="1">
      <alignment horizontal="left" vertical="center" wrapText="1"/>
    </xf>
    <xf numFmtId="0" fontId="0" fillId="5" borderId="8" xfId="0" applyFill="1" applyBorder="1" applyAlignment="1">
      <alignment horizontal="left" vertical="center" wrapText="1"/>
    </xf>
    <xf numFmtId="0" fontId="2" fillId="0" borderId="0" xfId="0" applyFont="1" applyAlignment="1">
      <alignment horizontal="center" wrapText="1"/>
    </xf>
    <xf numFmtId="0" fontId="3" fillId="5" borderId="12" xfId="0" applyFont="1" applyFill="1" applyBorder="1" applyAlignment="1">
      <alignment horizontal="center"/>
    </xf>
    <xf numFmtId="0" fontId="3" fillId="5" borderId="14" xfId="0" applyFont="1" applyFill="1" applyBorder="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 fillId="0" borderId="0" xfId="6"/>
    <xf numFmtId="0" fontId="26" fillId="3" borderId="0" xfId="6" applyFont="1" applyFill="1"/>
    <xf numFmtId="0" fontId="27" fillId="3" borderId="0" xfId="6" applyFont="1" applyFill="1"/>
    <xf numFmtId="0" fontId="28" fillId="6" borderId="39" xfId="6" applyFont="1" applyFill="1" applyBorder="1" applyAlignment="1">
      <alignment horizontal="left" vertical="center" wrapText="1" indent="3"/>
    </xf>
    <xf numFmtId="0" fontId="28" fillId="7" borderId="39" xfId="6" applyFont="1" applyFill="1" applyBorder="1" applyAlignment="1">
      <alignment horizontal="left" vertical="center" wrapText="1" indent="3"/>
    </xf>
  </cellXfs>
  <cellStyles count="7">
    <cellStyle name="Comma" xfId="1" builtinId="3"/>
    <cellStyle name="Currency" xfId="2" builtinId="4"/>
    <cellStyle name="Hyperlink" xfId="5" builtinId="8"/>
    <cellStyle name="Normal" xfId="0" builtinId="0"/>
    <cellStyle name="Normal 2" xfId="3" xr:uid="{00000000-0005-0000-0000-000003000000}"/>
    <cellStyle name="Normal 2 2" xfId="4" xr:uid="{00000000-0005-0000-0000-000004000000}"/>
    <cellStyle name="Normal 2 3" xfId="6" xr:uid="{7DEF6947-C44A-4B45-9D87-F0FA7CBD630A}"/>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atrick.Shubat@plantemoran.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FCB3-0FE8-4C68-BCD5-8B93EA590071}">
  <dimension ref="B3:D12"/>
  <sheetViews>
    <sheetView tabSelected="1" workbookViewId="0">
      <selection activeCell="C29" sqref="C29"/>
    </sheetView>
  </sheetViews>
  <sheetFormatPr defaultRowHeight="15" x14ac:dyDescent="0.25"/>
  <cols>
    <col min="2" max="2" width="14" customWidth="1"/>
    <col min="3" max="3" width="19.28515625" customWidth="1"/>
  </cols>
  <sheetData>
    <row r="3" spans="2:4" ht="46.5" x14ac:dyDescent="0.7">
      <c r="B3" s="118" t="s">
        <v>2762</v>
      </c>
    </row>
    <row r="4" spans="2:4" ht="23.25" x14ac:dyDescent="0.35">
      <c r="B4" s="119" t="s">
        <v>2763</v>
      </c>
    </row>
    <row r="11" spans="2:4" x14ac:dyDescent="0.25">
      <c r="C11" t="s">
        <v>2764</v>
      </c>
      <c r="D11" s="120" t="s">
        <v>2767</v>
      </c>
    </row>
    <row r="12" spans="2:4" x14ac:dyDescent="0.25">
      <c r="C12" t="s">
        <v>2765</v>
      </c>
      <c r="D12" s="120" t="s">
        <v>2766</v>
      </c>
    </row>
  </sheetData>
  <hyperlinks>
    <hyperlink ref="D11" r:id="rId1" xr:uid="{0C19FA09-B6A1-4CC2-A722-69C07CCB746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89"/>
  <sheetViews>
    <sheetView workbookViewId="0">
      <selection activeCell="A2" sqref="A2"/>
    </sheetView>
  </sheetViews>
  <sheetFormatPr defaultRowHeight="15" x14ac:dyDescent="0.25"/>
  <cols>
    <col min="3" max="3" width="25.85546875" bestFit="1" customWidth="1"/>
  </cols>
  <sheetData>
    <row r="1" spans="1:3" ht="28.5" x14ac:dyDescent="0.45">
      <c r="A1" s="53" t="s">
        <v>1877</v>
      </c>
    </row>
    <row r="2" spans="1:3" ht="21" x14ac:dyDescent="0.35">
      <c r="A2" s="23" t="s">
        <v>1878</v>
      </c>
    </row>
    <row r="3" spans="1:3" ht="15.75" thickBot="1" x14ac:dyDescent="0.3"/>
    <row r="4" spans="1:3" x14ac:dyDescent="0.25">
      <c r="A4">
        <v>56</v>
      </c>
      <c r="C4" s="37" t="s">
        <v>1823</v>
      </c>
    </row>
    <row r="5" spans="1:3" x14ac:dyDescent="0.25">
      <c r="A5">
        <v>85</v>
      </c>
      <c r="C5" s="38" t="s">
        <v>1824</v>
      </c>
    </row>
    <row r="6" spans="1:3" ht="15.75" thickBot="1" x14ac:dyDescent="0.3">
      <c r="A6">
        <v>78</v>
      </c>
      <c r="C6" s="39" t="s">
        <v>1825</v>
      </c>
    </row>
    <row r="7" spans="1:3" x14ac:dyDescent="0.25">
      <c r="A7">
        <v>100</v>
      </c>
    </row>
    <row r="8" spans="1:3" x14ac:dyDescent="0.25">
      <c r="A8">
        <v>85</v>
      </c>
    </row>
    <row r="9" spans="1:3" x14ac:dyDescent="0.25">
      <c r="A9">
        <v>80</v>
      </c>
    </row>
    <row r="10" spans="1:3" x14ac:dyDescent="0.25">
      <c r="A10">
        <v>81</v>
      </c>
    </row>
    <row r="11" spans="1:3" x14ac:dyDescent="0.25">
      <c r="A11">
        <v>91</v>
      </c>
    </row>
    <row r="12" spans="1:3" x14ac:dyDescent="0.25">
      <c r="A12">
        <v>96</v>
      </c>
    </row>
    <row r="13" spans="1:3" x14ac:dyDescent="0.25">
      <c r="A13">
        <v>100</v>
      </c>
    </row>
    <row r="14" spans="1:3" x14ac:dyDescent="0.25">
      <c r="A14">
        <v>66</v>
      </c>
    </row>
    <row r="15" spans="1:3" x14ac:dyDescent="0.25">
      <c r="A15">
        <v>85</v>
      </c>
    </row>
    <row r="16" spans="1:3" x14ac:dyDescent="0.25">
      <c r="A16">
        <v>70</v>
      </c>
    </row>
    <row r="17" spans="1:1" x14ac:dyDescent="0.25">
      <c r="A17">
        <v>93</v>
      </c>
    </row>
    <row r="18" spans="1:1" x14ac:dyDescent="0.25">
      <c r="A18">
        <v>56</v>
      </c>
    </row>
    <row r="19" spans="1:1" x14ac:dyDescent="0.25">
      <c r="A19">
        <v>72</v>
      </c>
    </row>
    <row r="20" spans="1:1" x14ac:dyDescent="0.25">
      <c r="A20">
        <v>94</v>
      </c>
    </row>
    <row r="21" spans="1:1" x14ac:dyDescent="0.25">
      <c r="A21">
        <v>90</v>
      </c>
    </row>
    <row r="22" spans="1:1" x14ac:dyDescent="0.25">
      <c r="A22">
        <v>89</v>
      </c>
    </row>
    <row r="23" spans="1:1" x14ac:dyDescent="0.25">
      <c r="A23">
        <v>69</v>
      </c>
    </row>
    <row r="24" spans="1:1" x14ac:dyDescent="0.25">
      <c r="A24">
        <v>61</v>
      </c>
    </row>
    <row r="25" spans="1:1" x14ac:dyDescent="0.25">
      <c r="A25">
        <v>74</v>
      </c>
    </row>
    <row r="26" spans="1:1" x14ac:dyDescent="0.25">
      <c r="A26">
        <v>94</v>
      </c>
    </row>
    <row r="27" spans="1:1" x14ac:dyDescent="0.25">
      <c r="A27">
        <v>81</v>
      </c>
    </row>
    <row r="28" spans="1:1" x14ac:dyDescent="0.25">
      <c r="A28">
        <v>73</v>
      </c>
    </row>
    <row r="29" spans="1:1" x14ac:dyDescent="0.25">
      <c r="A29">
        <v>69</v>
      </c>
    </row>
    <row r="30" spans="1:1" x14ac:dyDescent="0.25">
      <c r="A30">
        <v>91</v>
      </c>
    </row>
    <row r="31" spans="1:1" x14ac:dyDescent="0.25">
      <c r="A31">
        <v>62</v>
      </c>
    </row>
    <row r="32" spans="1:1" x14ac:dyDescent="0.25">
      <c r="A32">
        <v>57</v>
      </c>
    </row>
    <row r="33" spans="1:1" x14ac:dyDescent="0.25">
      <c r="A33">
        <v>66</v>
      </c>
    </row>
    <row r="34" spans="1:1" x14ac:dyDescent="0.25">
      <c r="A34">
        <v>73</v>
      </c>
    </row>
    <row r="35" spans="1:1" x14ac:dyDescent="0.25">
      <c r="A35">
        <v>55</v>
      </c>
    </row>
    <row r="36" spans="1:1" x14ac:dyDescent="0.25">
      <c r="A36">
        <v>89</v>
      </c>
    </row>
    <row r="37" spans="1:1" x14ac:dyDescent="0.25">
      <c r="A37">
        <v>56</v>
      </c>
    </row>
    <row r="38" spans="1:1" x14ac:dyDescent="0.25">
      <c r="A38">
        <v>79</v>
      </c>
    </row>
    <row r="39" spans="1:1" x14ac:dyDescent="0.25">
      <c r="A39">
        <v>67</v>
      </c>
    </row>
    <row r="40" spans="1:1" x14ac:dyDescent="0.25">
      <c r="A40">
        <v>74</v>
      </c>
    </row>
    <row r="41" spans="1:1" x14ac:dyDescent="0.25">
      <c r="A41">
        <v>67</v>
      </c>
    </row>
    <row r="42" spans="1:1" x14ac:dyDescent="0.25">
      <c r="A42">
        <v>73</v>
      </c>
    </row>
    <row r="43" spans="1:1" x14ac:dyDescent="0.25">
      <c r="A43">
        <v>83</v>
      </c>
    </row>
    <row r="44" spans="1:1" x14ac:dyDescent="0.25">
      <c r="A44">
        <v>83</v>
      </c>
    </row>
    <row r="45" spans="1:1" x14ac:dyDescent="0.25">
      <c r="A45">
        <v>74</v>
      </c>
    </row>
    <row r="46" spans="1:1" x14ac:dyDescent="0.25">
      <c r="A46">
        <v>68</v>
      </c>
    </row>
    <row r="47" spans="1:1" x14ac:dyDescent="0.25">
      <c r="A47">
        <v>88</v>
      </c>
    </row>
    <row r="48" spans="1:1" x14ac:dyDescent="0.25">
      <c r="A48">
        <v>91</v>
      </c>
    </row>
    <row r="49" spans="1:1" x14ac:dyDescent="0.25">
      <c r="A49">
        <v>61</v>
      </c>
    </row>
    <row r="50" spans="1:1" x14ac:dyDescent="0.25">
      <c r="A50">
        <v>98</v>
      </c>
    </row>
    <row r="51" spans="1:1" x14ac:dyDescent="0.25">
      <c r="A51">
        <v>71</v>
      </c>
    </row>
    <row r="52" spans="1:1" x14ac:dyDescent="0.25">
      <c r="A52">
        <v>59</v>
      </c>
    </row>
    <row r="53" spans="1:1" x14ac:dyDescent="0.25">
      <c r="A53">
        <v>86</v>
      </c>
    </row>
    <row r="54" spans="1:1" x14ac:dyDescent="0.25">
      <c r="A54">
        <v>59</v>
      </c>
    </row>
    <row r="55" spans="1:1" x14ac:dyDescent="0.25">
      <c r="A55">
        <v>51</v>
      </c>
    </row>
    <row r="56" spans="1:1" x14ac:dyDescent="0.25">
      <c r="A56">
        <v>89</v>
      </c>
    </row>
    <row r="57" spans="1:1" x14ac:dyDescent="0.25">
      <c r="A57">
        <v>93</v>
      </c>
    </row>
    <row r="58" spans="1:1" x14ac:dyDescent="0.25">
      <c r="A58">
        <v>76</v>
      </c>
    </row>
    <row r="59" spans="1:1" x14ac:dyDescent="0.25">
      <c r="A59">
        <v>59</v>
      </c>
    </row>
    <row r="60" spans="1:1" x14ac:dyDescent="0.25">
      <c r="A60">
        <v>59</v>
      </c>
    </row>
    <row r="61" spans="1:1" x14ac:dyDescent="0.25">
      <c r="A61">
        <v>97</v>
      </c>
    </row>
    <row r="62" spans="1:1" x14ac:dyDescent="0.25">
      <c r="A62">
        <v>56</v>
      </c>
    </row>
    <row r="63" spans="1:1" x14ac:dyDescent="0.25">
      <c r="A63">
        <v>61</v>
      </c>
    </row>
    <row r="64" spans="1:1" x14ac:dyDescent="0.25">
      <c r="A64">
        <v>59</v>
      </c>
    </row>
    <row r="65" spans="1:1" x14ac:dyDescent="0.25">
      <c r="A65">
        <v>97</v>
      </c>
    </row>
    <row r="66" spans="1:1" x14ac:dyDescent="0.25">
      <c r="A66">
        <v>58</v>
      </c>
    </row>
    <row r="67" spans="1:1" x14ac:dyDescent="0.25">
      <c r="A67">
        <v>87</v>
      </c>
    </row>
    <row r="68" spans="1:1" x14ac:dyDescent="0.25">
      <c r="A68">
        <v>83</v>
      </c>
    </row>
    <row r="69" spans="1:1" x14ac:dyDescent="0.25">
      <c r="A69">
        <v>64</v>
      </c>
    </row>
    <row r="70" spans="1:1" x14ac:dyDescent="0.25">
      <c r="A70">
        <v>68</v>
      </c>
    </row>
    <row r="71" spans="1:1" x14ac:dyDescent="0.25">
      <c r="A71">
        <v>69</v>
      </c>
    </row>
    <row r="72" spans="1:1" x14ac:dyDescent="0.25">
      <c r="A72">
        <v>61</v>
      </c>
    </row>
    <row r="73" spans="1:1" x14ac:dyDescent="0.25">
      <c r="A73">
        <v>63</v>
      </c>
    </row>
    <row r="74" spans="1:1" x14ac:dyDescent="0.25">
      <c r="A74">
        <v>70</v>
      </c>
    </row>
    <row r="75" spans="1:1" x14ac:dyDescent="0.25">
      <c r="A75">
        <v>59</v>
      </c>
    </row>
    <row r="76" spans="1:1" x14ac:dyDescent="0.25">
      <c r="A76">
        <v>58</v>
      </c>
    </row>
    <row r="77" spans="1:1" x14ac:dyDescent="0.25">
      <c r="A77">
        <v>87</v>
      </c>
    </row>
    <row r="78" spans="1:1" x14ac:dyDescent="0.25">
      <c r="A78">
        <v>80</v>
      </c>
    </row>
    <row r="79" spans="1:1" x14ac:dyDescent="0.25">
      <c r="A79">
        <v>54</v>
      </c>
    </row>
    <row r="80" spans="1:1" x14ac:dyDescent="0.25">
      <c r="A80">
        <v>86</v>
      </c>
    </row>
    <row r="81" spans="1:1" x14ac:dyDescent="0.25">
      <c r="A81">
        <v>70</v>
      </c>
    </row>
    <row r="82" spans="1:1" x14ac:dyDescent="0.25">
      <c r="A82">
        <v>67</v>
      </c>
    </row>
    <row r="83" spans="1:1" x14ac:dyDescent="0.25">
      <c r="A83">
        <v>64</v>
      </c>
    </row>
    <row r="84" spans="1:1" x14ac:dyDescent="0.25">
      <c r="A84">
        <v>68</v>
      </c>
    </row>
    <row r="85" spans="1:1" x14ac:dyDescent="0.25">
      <c r="A85">
        <v>68</v>
      </c>
    </row>
    <row r="86" spans="1:1" x14ac:dyDescent="0.25">
      <c r="A86">
        <v>82</v>
      </c>
    </row>
    <row r="87" spans="1:1" x14ac:dyDescent="0.25">
      <c r="A87">
        <v>96</v>
      </c>
    </row>
    <row r="88" spans="1:1" x14ac:dyDescent="0.25">
      <c r="A88">
        <v>83</v>
      </c>
    </row>
    <row r="89" spans="1:1" x14ac:dyDescent="0.25">
      <c r="A89">
        <v>51</v>
      </c>
    </row>
    <row r="90" spans="1:1" x14ac:dyDescent="0.25">
      <c r="A90">
        <v>93</v>
      </c>
    </row>
    <row r="91" spans="1:1" x14ac:dyDescent="0.25">
      <c r="A91">
        <v>55</v>
      </c>
    </row>
    <row r="92" spans="1:1" x14ac:dyDescent="0.25">
      <c r="A92">
        <v>98</v>
      </c>
    </row>
    <row r="93" spans="1:1" x14ac:dyDescent="0.25">
      <c r="A93">
        <v>61</v>
      </c>
    </row>
    <row r="94" spans="1:1" x14ac:dyDescent="0.25">
      <c r="A94">
        <v>81</v>
      </c>
    </row>
    <row r="95" spans="1:1" x14ac:dyDescent="0.25">
      <c r="A95">
        <v>81</v>
      </c>
    </row>
    <row r="96" spans="1:1" x14ac:dyDescent="0.25">
      <c r="A96">
        <v>80</v>
      </c>
    </row>
    <row r="97" spans="1:1" x14ac:dyDescent="0.25">
      <c r="A97">
        <v>67</v>
      </c>
    </row>
    <row r="98" spans="1:1" x14ac:dyDescent="0.25">
      <c r="A98">
        <v>73</v>
      </c>
    </row>
    <row r="99" spans="1:1" x14ac:dyDescent="0.25">
      <c r="A99">
        <v>67</v>
      </c>
    </row>
    <row r="100" spans="1:1" x14ac:dyDescent="0.25">
      <c r="A100">
        <v>74</v>
      </c>
    </row>
    <row r="101" spans="1:1" x14ac:dyDescent="0.25">
      <c r="A101">
        <v>78</v>
      </c>
    </row>
    <row r="102" spans="1:1" x14ac:dyDescent="0.25">
      <c r="A102">
        <v>72</v>
      </c>
    </row>
    <row r="103" spans="1:1" x14ac:dyDescent="0.25">
      <c r="A103">
        <v>74</v>
      </c>
    </row>
    <row r="104" spans="1:1" x14ac:dyDescent="0.25">
      <c r="A104">
        <v>58</v>
      </c>
    </row>
    <row r="105" spans="1:1" x14ac:dyDescent="0.25">
      <c r="A105">
        <v>63</v>
      </c>
    </row>
    <row r="106" spans="1:1" x14ac:dyDescent="0.25">
      <c r="A106">
        <v>65</v>
      </c>
    </row>
    <row r="107" spans="1:1" x14ac:dyDescent="0.25">
      <c r="A107">
        <v>85</v>
      </c>
    </row>
    <row r="108" spans="1:1" x14ac:dyDescent="0.25">
      <c r="A108">
        <v>54</v>
      </c>
    </row>
    <row r="109" spans="1:1" x14ac:dyDescent="0.25">
      <c r="A109">
        <v>52</v>
      </c>
    </row>
    <row r="110" spans="1:1" x14ac:dyDescent="0.25">
      <c r="A110">
        <v>50</v>
      </c>
    </row>
    <row r="111" spans="1:1" x14ac:dyDescent="0.25">
      <c r="A111">
        <v>64</v>
      </c>
    </row>
    <row r="112" spans="1:1" x14ac:dyDescent="0.25">
      <c r="A112">
        <v>76</v>
      </c>
    </row>
    <row r="113" spans="1:1" x14ac:dyDescent="0.25">
      <c r="A113">
        <v>98</v>
      </c>
    </row>
    <row r="114" spans="1:1" x14ac:dyDescent="0.25">
      <c r="A114">
        <v>61</v>
      </c>
    </row>
    <row r="115" spans="1:1" x14ac:dyDescent="0.25">
      <c r="A115">
        <v>79</v>
      </c>
    </row>
    <row r="116" spans="1:1" x14ac:dyDescent="0.25">
      <c r="A116">
        <v>69</v>
      </c>
    </row>
    <row r="117" spans="1:1" x14ac:dyDescent="0.25">
      <c r="A117">
        <v>62</v>
      </c>
    </row>
    <row r="118" spans="1:1" x14ac:dyDescent="0.25">
      <c r="A118">
        <v>80</v>
      </c>
    </row>
    <row r="119" spans="1:1" x14ac:dyDescent="0.25">
      <c r="A119">
        <v>76</v>
      </c>
    </row>
    <row r="120" spans="1:1" x14ac:dyDescent="0.25">
      <c r="A120">
        <v>89</v>
      </c>
    </row>
    <row r="121" spans="1:1" x14ac:dyDescent="0.25">
      <c r="A121">
        <v>66</v>
      </c>
    </row>
    <row r="122" spans="1:1" x14ac:dyDescent="0.25">
      <c r="A122">
        <v>61</v>
      </c>
    </row>
    <row r="123" spans="1:1" x14ac:dyDescent="0.25">
      <c r="A123">
        <v>96</v>
      </c>
    </row>
    <row r="124" spans="1:1" x14ac:dyDescent="0.25">
      <c r="A124">
        <v>83</v>
      </c>
    </row>
    <row r="125" spans="1:1" x14ac:dyDescent="0.25">
      <c r="A125">
        <v>98</v>
      </c>
    </row>
    <row r="126" spans="1:1" x14ac:dyDescent="0.25">
      <c r="A126">
        <v>80</v>
      </c>
    </row>
    <row r="127" spans="1:1" x14ac:dyDescent="0.25">
      <c r="A127">
        <v>59</v>
      </c>
    </row>
    <row r="128" spans="1:1" x14ac:dyDescent="0.25">
      <c r="A128">
        <v>91</v>
      </c>
    </row>
    <row r="129" spans="1:1" x14ac:dyDescent="0.25">
      <c r="A129">
        <v>61</v>
      </c>
    </row>
    <row r="130" spans="1:1" x14ac:dyDescent="0.25">
      <c r="A130">
        <v>52</v>
      </c>
    </row>
    <row r="131" spans="1:1" x14ac:dyDescent="0.25">
      <c r="A131">
        <v>93</v>
      </c>
    </row>
    <row r="132" spans="1:1" x14ac:dyDescent="0.25">
      <c r="A132">
        <v>99</v>
      </c>
    </row>
    <row r="133" spans="1:1" x14ac:dyDescent="0.25">
      <c r="A133">
        <v>72</v>
      </c>
    </row>
    <row r="134" spans="1:1" x14ac:dyDescent="0.25">
      <c r="A134">
        <v>53</v>
      </c>
    </row>
    <row r="135" spans="1:1" x14ac:dyDescent="0.25">
      <c r="A135">
        <v>76</v>
      </c>
    </row>
    <row r="136" spans="1:1" x14ac:dyDescent="0.25">
      <c r="A136">
        <v>57</v>
      </c>
    </row>
    <row r="137" spans="1:1" x14ac:dyDescent="0.25">
      <c r="A137">
        <v>54</v>
      </c>
    </row>
    <row r="138" spans="1:1" x14ac:dyDescent="0.25">
      <c r="A138">
        <v>93</v>
      </c>
    </row>
    <row r="139" spans="1:1" x14ac:dyDescent="0.25">
      <c r="A139">
        <v>83</v>
      </c>
    </row>
    <row r="140" spans="1:1" x14ac:dyDescent="0.25">
      <c r="A140">
        <v>50</v>
      </c>
    </row>
    <row r="141" spans="1:1" x14ac:dyDescent="0.25">
      <c r="A141">
        <v>64</v>
      </c>
    </row>
    <row r="142" spans="1:1" x14ac:dyDescent="0.25">
      <c r="A142">
        <v>86</v>
      </c>
    </row>
    <row r="143" spans="1:1" x14ac:dyDescent="0.25">
      <c r="A143">
        <v>50</v>
      </c>
    </row>
    <row r="144" spans="1:1" x14ac:dyDescent="0.25">
      <c r="A144">
        <v>76</v>
      </c>
    </row>
    <row r="145" spans="1:1" x14ac:dyDescent="0.25">
      <c r="A145">
        <v>79</v>
      </c>
    </row>
    <row r="146" spans="1:1" x14ac:dyDescent="0.25">
      <c r="A146">
        <v>65</v>
      </c>
    </row>
    <row r="147" spans="1:1" x14ac:dyDescent="0.25">
      <c r="A147">
        <v>67</v>
      </c>
    </row>
    <row r="148" spans="1:1" x14ac:dyDescent="0.25">
      <c r="A148">
        <v>77</v>
      </c>
    </row>
    <row r="149" spans="1:1" x14ac:dyDescent="0.25">
      <c r="A149">
        <v>77</v>
      </c>
    </row>
    <row r="150" spans="1:1" x14ac:dyDescent="0.25">
      <c r="A150">
        <v>57</v>
      </c>
    </row>
    <row r="151" spans="1:1" x14ac:dyDescent="0.25">
      <c r="A151">
        <v>87</v>
      </c>
    </row>
    <row r="152" spans="1:1" x14ac:dyDescent="0.25">
      <c r="A152">
        <v>69</v>
      </c>
    </row>
    <row r="153" spans="1:1" x14ac:dyDescent="0.25">
      <c r="A153">
        <v>51</v>
      </c>
    </row>
    <row r="154" spans="1:1" x14ac:dyDescent="0.25">
      <c r="A154">
        <v>57</v>
      </c>
    </row>
    <row r="155" spans="1:1" x14ac:dyDescent="0.25">
      <c r="A155">
        <v>50</v>
      </c>
    </row>
    <row r="156" spans="1:1" x14ac:dyDescent="0.25">
      <c r="A156">
        <v>84</v>
      </c>
    </row>
    <row r="157" spans="1:1" x14ac:dyDescent="0.25">
      <c r="A157">
        <v>93</v>
      </c>
    </row>
    <row r="158" spans="1:1" x14ac:dyDescent="0.25">
      <c r="A158">
        <v>86</v>
      </c>
    </row>
    <row r="159" spans="1:1" x14ac:dyDescent="0.25">
      <c r="A159">
        <v>91</v>
      </c>
    </row>
    <row r="160" spans="1:1" x14ac:dyDescent="0.25">
      <c r="A160">
        <v>70</v>
      </c>
    </row>
    <row r="161" spans="1:1" x14ac:dyDescent="0.25">
      <c r="A161">
        <v>54</v>
      </c>
    </row>
    <row r="162" spans="1:1" x14ac:dyDescent="0.25">
      <c r="A162">
        <v>61</v>
      </c>
    </row>
    <row r="163" spans="1:1" x14ac:dyDescent="0.25">
      <c r="A163">
        <v>61</v>
      </c>
    </row>
    <row r="164" spans="1:1" x14ac:dyDescent="0.25">
      <c r="A164">
        <v>74</v>
      </c>
    </row>
    <row r="165" spans="1:1" x14ac:dyDescent="0.25">
      <c r="A165">
        <v>78</v>
      </c>
    </row>
    <row r="166" spans="1:1" x14ac:dyDescent="0.25">
      <c r="A166">
        <v>54</v>
      </c>
    </row>
    <row r="167" spans="1:1" x14ac:dyDescent="0.25">
      <c r="A167">
        <v>60</v>
      </c>
    </row>
    <row r="168" spans="1:1" x14ac:dyDescent="0.25">
      <c r="A168">
        <v>64</v>
      </c>
    </row>
    <row r="169" spans="1:1" x14ac:dyDescent="0.25">
      <c r="A169">
        <v>70</v>
      </c>
    </row>
    <row r="170" spans="1:1" x14ac:dyDescent="0.25">
      <c r="A170">
        <v>79</v>
      </c>
    </row>
    <row r="171" spans="1:1" x14ac:dyDescent="0.25">
      <c r="A171">
        <v>88</v>
      </c>
    </row>
    <row r="172" spans="1:1" x14ac:dyDescent="0.25">
      <c r="A172">
        <v>68</v>
      </c>
    </row>
    <row r="173" spans="1:1" x14ac:dyDescent="0.25">
      <c r="A173">
        <v>52</v>
      </c>
    </row>
    <row r="174" spans="1:1" x14ac:dyDescent="0.25">
      <c r="A174">
        <v>85</v>
      </c>
    </row>
    <row r="175" spans="1:1" x14ac:dyDescent="0.25">
      <c r="A175">
        <v>93</v>
      </c>
    </row>
    <row r="176" spans="1:1" x14ac:dyDescent="0.25">
      <c r="A176">
        <v>94</v>
      </c>
    </row>
    <row r="177" spans="1:1" x14ac:dyDescent="0.25">
      <c r="A177">
        <v>87</v>
      </c>
    </row>
    <row r="178" spans="1:1" x14ac:dyDescent="0.25">
      <c r="A178">
        <v>96</v>
      </c>
    </row>
    <row r="179" spans="1:1" x14ac:dyDescent="0.25">
      <c r="A179">
        <v>77</v>
      </c>
    </row>
    <row r="180" spans="1:1" x14ac:dyDescent="0.25">
      <c r="A180">
        <v>79</v>
      </c>
    </row>
    <row r="181" spans="1:1" x14ac:dyDescent="0.25">
      <c r="A181">
        <v>62</v>
      </c>
    </row>
    <row r="182" spans="1:1" x14ac:dyDescent="0.25">
      <c r="A182">
        <v>65</v>
      </c>
    </row>
    <row r="183" spans="1:1" x14ac:dyDescent="0.25">
      <c r="A183">
        <v>60</v>
      </c>
    </row>
    <row r="184" spans="1:1" x14ac:dyDescent="0.25">
      <c r="A184">
        <v>65</v>
      </c>
    </row>
    <row r="185" spans="1:1" x14ac:dyDescent="0.25">
      <c r="A185">
        <v>60</v>
      </c>
    </row>
    <row r="186" spans="1:1" x14ac:dyDescent="0.25">
      <c r="A186">
        <v>66</v>
      </c>
    </row>
    <row r="187" spans="1:1" x14ac:dyDescent="0.25">
      <c r="A187">
        <v>50</v>
      </c>
    </row>
    <row r="188" spans="1:1" x14ac:dyDescent="0.25">
      <c r="A188">
        <v>69</v>
      </c>
    </row>
    <row r="189" spans="1:1" x14ac:dyDescent="0.25">
      <c r="A189">
        <v>87</v>
      </c>
    </row>
    <row r="190" spans="1:1" x14ac:dyDescent="0.25">
      <c r="A190">
        <v>99</v>
      </c>
    </row>
    <row r="191" spans="1:1" x14ac:dyDescent="0.25">
      <c r="A191">
        <v>73</v>
      </c>
    </row>
    <row r="192" spans="1:1" x14ac:dyDescent="0.25">
      <c r="A192">
        <v>90</v>
      </c>
    </row>
    <row r="193" spans="1:1" x14ac:dyDescent="0.25">
      <c r="A193">
        <v>99</v>
      </c>
    </row>
    <row r="194" spans="1:1" x14ac:dyDescent="0.25">
      <c r="A194">
        <v>59</v>
      </c>
    </row>
    <row r="195" spans="1:1" x14ac:dyDescent="0.25">
      <c r="A195">
        <v>69</v>
      </c>
    </row>
    <row r="196" spans="1:1" x14ac:dyDescent="0.25">
      <c r="A196">
        <v>69</v>
      </c>
    </row>
    <row r="197" spans="1:1" x14ac:dyDescent="0.25">
      <c r="A197">
        <v>86</v>
      </c>
    </row>
    <row r="198" spans="1:1" x14ac:dyDescent="0.25">
      <c r="A198">
        <v>87</v>
      </c>
    </row>
    <row r="199" spans="1:1" x14ac:dyDescent="0.25">
      <c r="A199">
        <v>50</v>
      </c>
    </row>
    <row r="200" spans="1:1" x14ac:dyDescent="0.25">
      <c r="A200">
        <v>81</v>
      </c>
    </row>
    <row r="201" spans="1:1" x14ac:dyDescent="0.25">
      <c r="A201">
        <v>75</v>
      </c>
    </row>
    <row r="202" spans="1:1" x14ac:dyDescent="0.25">
      <c r="A202">
        <v>60</v>
      </c>
    </row>
    <row r="203" spans="1:1" x14ac:dyDescent="0.25">
      <c r="A203">
        <v>91</v>
      </c>
    </row>
    <row r="204" spans="1:1" x14ac:dyDescent="0.25">
      <c r="A204">
        <v>53</v>
      </c>
    </row>
    <row r="205" spans="1:1" x14ac:dyDescent="0.25">
      <c r="A205">
        <v>73</v>
      </c>
    </row>
    <row r="206" spans="1:1" x14ac:dyDescent="0.25">
      <c r="A206">
        <v>78</v>
      </c>
    </row>
    <row r="207" spans="1:1" x14ac:dyDescent="0.25">
      <c r="A207">
        <v>90</v>
      </c>
    </row>
    <row r="208" spans="1:1" x14ac:dyDescent="0.25">
      <c r="A208">
        <v>77</v>
      </c>
    </row>
    <row r="209" spans="1:1" x14ac:dyDescent="0.25">
      <c r="A209">
        <v>100</v>
      </c>
    </row>
    <row r="210" spans="1:1" x14ac:dyDescent="0.25">
      <c r="A210">
        <v>100</v>
      </c>
    </row>
    <row r="211" spans="1:1" x14ac:dyDescent="0.25">
      <c r="A211">
        <v>69</v>
      </c>
    </row>
    <row r="212" spans="1:1" x14ac:dyDescent="0.25">
      <c r="A212">
        <v>97</v>
      </c>
    </row>
    <row r="213" spans="1:1" x14ac:dyDescent="0.25">
      <c r="A213">
        <v>87</v>
      </c>
    </row>
    <row r="214" spans="1:1" x14ac:dyDescent="0.25">
      <c r="A214">
        <v>52</v>
      </c>
    </row>
    <row r="215" spans="1:1" x14ac:dyDescent="0.25">
      <c r="A215">
        <v>94</v>
      </c>
    </row>
    <row r="216" spans="1:1" x14ac:dyDescent="0.25">
      <c r="A216">
        <v>74</v>
      </c>
    </row>
    <row r="217" spans="1:1" x14ac:dyDescent="0.25">
      <c r="A217">
        <v>67</v>
      </c>
    </row>
    <row r="218" spans="1:1" x14ac:dyDescent="0.25">
      <c r="A218">
        <v>73</v>
      </c>
    </row>
    <row r="219" spans="1:1" x14ac:dyDescent="0.25">
      <c r="A219">
        <v>95</v>
      </c>
    </row>
    <row r="220" spans="1:1" x14ac:dyDescent="0.25">
      <c r="A220">
        <v>96</v>
      </c>
    </row>
    <row r="221" spans="1:1" x14ac:dyDescent="0.25">
      <c r="A221">
        <v>92</v>
      </c>
    </row>
    <row r="222" spans="1:1" x14ac:dyDescent="0.25">
      <c r="A222">
        <v>77</v>
      </c>
    </row>
    <row r="223" spans="1:1" x14ac:dyDescent="0.25">
      <c r="A223">
        <v>53</v>
      </c>
    </row>
    <row r="224" spans="1:1" x14ac:dyDescent="0.25">
      <c r="A224">
        <v>58</v>
      </c>
    </row>
    <row r="225" spans="1:1" x14ac:dyDescent="0.25">
      <c r="A225">
        <v>90</v>
      </c>
    </row>
    <row r="226" spans="1:1" x14ac:dyDescent="0.25">
      <c r="A226">
        <v>83</v>
      </c>
    </row>
    <row r="227" spans="1:1" x14ac:dyDescent="0.25">
      <c r="A227">
        <v>90</v>
      </c>
    </row>
    <row r="228" spans="1:1" x14ac:dyDescent="0.25">
      <c r="A228">
        <v>90</v>
      </c>
    </row>
    <row r="229" spans="1:1" x14ac:dyDescent="0.25">
      <c r="A229">
        <v>62</v>
      </c>
    </row>
    <row r="230" spans="1:1" x14ac:dyDescent="0.25">
      <c r="A230">
        <v>88</v>
      </c>
    </row>
    <row r="231" spans="1:1" x14ac:dyDescent="0.25">
      <c r="A231">
        <v>50</v>
      </c>
    </row>
    <row r="232" spans="1:1" x14ac:dyDescent="0.25">
      <c r="A232">
        <v>86</v>
      </c>
    </row>
    <row r="233" spans="1:1" x14ac:dyDescent="0.25">
      <c r="A233">
        <v>69</v>
      </c>
    </row>
    <row r="234" spans="1:1" x14ac:dyDescent="0.25">
      <c r="A234">
        <v>89</v>
      </c>
    </row>
    <row r="235" spans="1:1" x14ac:dyDescent="0.25">
      <c r="A235">
        <v>60</v>
      </c>
    </row>
    <row r="236" spans="1:1" x14ac:dyDescent="0.25">
      <c r="A236">
        <v>82</v>
      </c>
    </row>
    <row r="237" spans="1:1" x14ac:dyDescent="0.25">
      <c r="A237">
        <v>96</v>
      </c>
    </row>
    <row r="238" spans="1:1" x14ac:dyDescent="0.25">
      <c r="A238">
        <v>91</v>
      </c>
    </row>
    <row r="239" spans="1:1" x14ac:dyDescent="0.25">
      <c r="A239">
        <v>73</v>
      </c>
    </row>
    <row r="240" spans="1:1" x14ac:dyDescent="0.25">
      <c r="A240">
        <v>70</v>
      </c>
    </row>
    <row r="241" spans="1:1" x14ac:dyDescent="0.25">
      <c r="A241">
        <v>88</v>
      </c>
    </row>
    <row r="242" spans="1:1" x14ac:dyDescent="0.25">
      <c r="A242">
        <v>98</v>
      </c>
    </row>
    <row r="243" spans="1:1" x14ac:dyDescent="0.25">
      <c r="A243">
        <v>96</v>
      </c>
    </row>
    <row r="244" spans="1:1" x14ac:dyDescent="0.25">
      <c r="A244">
        <v>65</v>
      </c>
    </row>
    <row r="245" spans="1:1" x14ac:dyDescent="0.25">
      <c r="A245">
        <v>77</v>
      </c>
    </row>
    <row r="246" spans="1:1" x14ac:dyDescent="0.25">
      <c r="A246">
        <v>68</v>
      </c>
    </row>
    <row r="247" spans="1:1" x14ac:dyDescent="0.25">
      <c r="A247">
        <v>88</v>
      </c>
    </row>
    <row r="248" spans="1:1" x14ac:dyDescent="0.25">
      <c r="A248">
        <v>51</v>
      </c>
    </row>
    <row r="249" spans="1:1" x14ac:dyDescent="0.25">
      <c r="A249">
        <v>65</v>
      </c>
    </row>
    <row r="250" spans="1:1" x14ac:dyDescent="0.25">
      <c r="A250">
        <v>78</v>
      </c>
    </row>
    <row r="251" spans="1:1" x14ac:dyDescent="0.25">
      <c r="A251">
        <v>66</v>
      </c>
    </row>
    <row r="252" spans="1:1" x14ac:dyDescent="0.25">
      <c r="A252">
        <v>97</v>
      </c>
    </row>
    <row r="253" spans="1:1" x14ac:dyDescent="0.25">
      <c r="A253">
        <v>100</v>
      </c>
    </row>
    <row r="254" spans="1:1" x14ac:dyDescent="0.25">
      <c r="A254">
        <v>89</v>
      </c>
    </row>
    <row r="255" spans="1:1" x14ac:dyDescent="0.25">
      <c r="A255">
        <v>88</v>
      </c>
    </row>
    <row r="256" spans="1:1" x14ac:dyDescent="0.25">
      <c r="A256">
        <v>88</v>
      </c>
    </row>
    <row r="257" spans="1:1" x14ac:dyDescent="0.25">
      <c r="A257">
        <v>90</v>
      </c>
    </row>
    <row r="258" spans="1:1" x14ac:dyDescent="0.25">
      <c r="A258">
        <v>99</v>
      </c>
    </row>
    <row r="259" spans="1:1" x14ac:dyDescent="0.25">
      <c r="A259">
        <v>52</v>
      </c>
    </row>
    <row r="260" spans="1:1" x14ac:dyDescent="0.25">
      <c r="A260">
        <v>60</v>
      </c>
    </row>
    <row r="261" spans="1:1" x14ac:dyDescent="0.25">
      <c r="A261">
        <v>92</v>
      </c>
    </row>
    <row r="262" spans="1:1" x14ac:dyDescent="0.25">
      <c r="A262">
        <v>50</v>
      </c>
    </row>
    <row r="263" spans="1:1" x14ac:dyDescent="0.25">
      <c r="A263">
        <v>59</v>
      </c>
    </row>
    <row r="264" spans="1:1" x14ac:dyDescent="0.25">
      <c r="A264">
        <v>83</v>
      </c>
    </row>
    <row r="265" spans="1:1" x14ac:dyDescent="0.25">
      <c r="A265">
        <v>85</v>
      </c>
    </row>
    <row r="266" spans="1:1" x14ac:dyDescent="0.25">
      <c r="A266">
        <v>52</v>
      </c>
    </row>
    <row r="267" spans="1:1" x14ac:dyDescent="0.25">
      <c r="A267">
        <v>57</v>
      </c>
    </row>
    <row r="268" spans="1:1" x14ac:dyDescent="0.25">
      <c r="A268">
        <v>57</v>
      </c>
    </row>
    <row r="269" spans="1:1" x14ac:dyDescent="0.25">
      <c r="A269">
        <v>99</v>
      </c>
    </row>
    <row r="270" spans="1:1" x14ac:dyDescent="0.25">
      <c r="A270">
        <v>81</v>
      </c>
    </row>
    <row r="271" spans="1:1" x14ac:dyDescent="0.25">
      <c r="A271">
        <v>58</v>
      </c>
    </row>
    <row r="272" spans="1:1" x14ac:dyDescent="0.25">
      <c r="A272">
        <v>86</v>
      </c>
    </row>
    <row r="273" spans="1:1" x14ac:dyDescent="0.25">
      <c r="A273">
        <v>68</v>
      </c>
    </row>
    <row r="274" spans="1:1" x14ac:dyDescent="0.25">
      <c r="A274">
        <v>64</v>
      </c>
    </row>
    <row r="275" spans="1:1" x14ac:dyDescent="0.25">
      <c r="A275">
        <v>53</v>
      </c>
    </row>
    <row r="276" spans="1:1" x14ac:dyDescent="0.25">
      <c r="A276">
        <v>54</v>
      </c>
    </row>
    <row r="277" spans="1:1" x14ac:dyDescent="0.25">
      <c r="A277">
        <v>93</v>
      </c>
    </row>
    <row r="278" spans="1:1" x14ac:dyDescent="0.25">
      <c r="A278">
        <v>100</v>
      </c>
    </row>
    <row r="279" spans="1:1" x14ac:dyDescent="0.25">
      <c r="A279">
        <v>50</v>
      </c>
    </row>
    <row r="280" spans="1:1" x14ac:dyDescent="0.25">
      <c r="A280">
        <v>97</v>
      </c>
    </row>
    <row r="281" spans="1:1" x14ac:dyDescent="0.25">
      <c r="A281">
        <v>77</v>
      </c>
    </row>
    <row r="282" spans="1:1" x14ac:dyDescent="0.25">
      <c r="A282">
        <v>60</v>
      </c>
    </row>
    <row r="283" spans="1:1" x14ac:dyDescent="0.25">
      <c r="A283">
        <v>94</v>
      </c>
    </row>
    <row r="284" spans="1:1" x14ac:dyDescent="0.25">
      <c r="A284">
        <v>98</v>
      </c>
    </row>
    <row r="285" spans="1:1" x14ac:dyDescent="0.25">
      <c r="A285">
        <v>66</v>
      </c>
    </row>
    <row r="286" spans="1:1" x14ac:dyDescent="0.25">
      <c r="A286">
        <v>95</v>
      </c>
    </row>
    <row r="287" spans="1:1" x14ac:dyDescent="0.25">
      <c r="A287">
        <v>84</v>
      </c>
    </row>
    <row r="288" spans="1:1" x14ac:dyDescent="0.25">
      <c r="A288">
        <v>85</v>
      </c>
    </row>
    <row r="289" spans="1:1" x14ac:dyDescent="0.25">
      <c r="A289">
        <v>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FC40-FDA0-4603-992B-101F1C3A671D}">
  <dimension ref="A1:J20"/>
  <sheetViews>
    <sheetView workbookViewId="0"/>
  </sheetViews>
  <sheetFormatPr defaultRowHeight="15" x14ac:dyDescent="0.25"/>
  <cols>
    <col min="1" max="1" width="12.7109375" customWidth="1"/>
    <col min="2" max="2" width="17.7109375" customWidth="1"/>
    <col min="3" max="3" width="13.28515625" bestFit="1" customWidth="1"/>
  </cols>
  <sheetData>
    <row r="1" spans="1:10" ht="28.5" x14ac:dyDescent="0.45">
      <c r="A1" s="53" t="s">
        <v>1879</v>
      </c>
    </row>
    <row r="2" spans="1:10" ht="21" x14ac:dyDescent="0.35">
      <c r="A2" s="23" t="s">
        <v>1878</v>
      </c>
    </row>
    <row r="3" spans="1:10" ht="15.75" thickBot="1" x14ac:dyDescent="0.3"/>
    <row r="4" spans="1:10" ht="35.25" customHeight="1" x14ac:dyDescent="0.25">
      <c r="B4" t="s">
        <v>1881</v>
      </c>
      <c r="C4" s="107">
        <v>9.4499999999999993</v>
      </c>
      <c r="G4" s="193" t="s">
        <v>1883</v>
      </c>
      <c r="H4" s="194"/>
      <c r="I4" s="194"/>
      <c r="J4" s="195"/>
    </row>
    <row r="5" spans="1:10" ht="30.75" customHeight="1" x14ac:dyDescent="0.25">
      <c r="G5" s="196" t="s">
        <v>1884</v>
      </c>
      <c r="H5" s="197"/>
      <c r="I5" s="197"/>
      <c r="J5" s="198"/>
    </row>
    <row r="6" spans="1:10" ht="15.75" thickBot="1" x14ac:dyDescent="0.3">
      <c r="B6" t="s">
        <v>1880</v>
      </c>
      <c r="C6" t="s">
        <v>1736</v>
      </c>
      <c r="G6" s="199" t="s">
        <v>1885</v>
      </c>
      <c r="H6" s="200"/>
      <c r="I6" s="200"/>
      <c r="J6" s="201"/>
    </row>
    <row r="7" spans="1:10" x14ac:dyDescent="0.25">
      <c r="A7" t="s">
        <v>1737</v>
      </c>
      <c r="B7" s="107">
        <v>37107</v>
      </c>
      <c r="C7" s="108">
        <f>B7*$C$4</f>
        <v>350661.14999999997</v>
      </c>
    </row>
    <row r="8" spans="1:10" x14ac:dyDescent="0.25">
      <c r="A8" t="s">
        <v>1738</v>
      </c>
      <c r="B8" s="107">
        <v>35388</v>
      </c>
      <c r="C8" s="108">
        <f t="shared" ref="C8:C18" si="0">B8*$C$4</f>
        <v>334416.59999999998</v>
      </c>
    </row>
    <row r="9" spans="1:10" x14ac:dyDescent="0.25">
      <c r="A9" t="s">
        <v>1739</v>
      </c>
      <c r="B9" s="107">
        <v>38218</v>
      </c>
      <c r="C9" s="108">
        <f t="shared" si="0"/>
        <v>361160.1</v>
      </c>
    </row>
    <row r="10" spans="1:10" x14ac:dyDescent="0.25">
      <c r="A10" t="s">
        <v>1740</v>
      </c>
      <c r="B10" s="107">
        <v>36497</v>
      </c>
      <c r="C10" s="108">
        <f t="shared" si="0"/>
        <v>344896.64999999997</v>
      </c>
    </row>
    <row r="11" spans="1:10" x14ac:dyDescent="0.25">
      <c r="A11" t="s">
        <v>1741</v>
      </c>
      <c r="B11" s="107">
        <v>37355</v>
      </c>
      <c r="C11" s="108">
        <f t="shared" si="0"/>
        <v>353004.75</v>
      </c>
    </row>
    <row r="12" spans="1:10" x14ac:dyDescent="0.25">
      <c r="A12" t="s">
        <v>1742</v>
      </c>
      <c r="B12" s="107">
        <v>38776</v>
      </c>
      <c r="C12" s="108">
        <f t="shared" si="0"/>
        <v>366433.19999999995</v>
      </c>
    </row>
    <row r="13" spans="1:10" x14ac:dyDescent="0.25">
      <c r="A13" t="s">
        <v>1743</v>
      </c>
      <c r="B13" s="107">
        <v>37467</v>
      </c>
      <c r="C13" s="108">
        <f t="shared" si="0"/>
        <v>354063.14999999997</v>
      </c>
    </row>
    <row r="14" spans="1:10" x14ac:dyDescent="0.25">
      <c r="A14" t="s">
        <v>1744</v>
      </c>
      <c r="B14" s="107">
        <v>35719</v>
      </c>
      <c r="C14" s="108">
        <f t="shared" si="0"/>
        <v>337544.55</v>
      </c>
    </row>
    <row r="15" spans="1:10" x14ac:dyDescent="0.25">
      <c r="A15" t="s">
        <v>1745</v>
      </c>
      <c r="B15" s="107">
        <v>37122</v>
      </c>
      <c r="C15" s="108">
        <f t="shared" si="0"/>
        <v>350802.89999999997</v>
      </c>
    </row>
    <row r="16" spans="1:10" x14ac:dyDescent="0.25">
      <c r="A16" t="s">
        <v>1746</v>
      </c>
      <c r="B16" s="107">
        <v>37019</v>
      </c>
      <c r="C16" s="108">
        <f t="shared" si="0"/>
        <v>349829.55</v>
      </c>
    </row>
    <row r="17" spans="1:3" x14ac:dyDescent="0.25">
      <c r="A17" t="s">
        <v>1747</v>
      </c>
      <c r="B17" s="107">
        <v>38128</v>
      </c>
      <c r="C17" s="108">
        <f t="shared" si="0"/>
        <v>360309.6</v>
      </c>
    </row>
    <row r="18" spans="1:3" x14ac:dyDescent="0.25">
      <c r="A18" t="s">
        <v>1748</v>
      </c>
      <c r="B18" s="107">
        <v>38388</v>
      </c>
      <c r="C18" s="108">
        <f t="shared" si="0"/>
        <v>362766.6</v>
      </c>
    </row>
    <row r="20" spans="1:3" x14ac:dyDescent="0.25">
      <c r="B20" t="s">
        <v>1882</v>
      </c>
      <c r="C20" s="108">
        <f>SUM(C7:C19)</f>
        <v>4225888.8</v>
      </c>
    </row>
  </sheetData>
  <mergeCells count="3">
    <mergeCell ref="G4:J4"/>
    <mergeCell ref="G5:J5"/>
    <mergeCell ref="G6:J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C6AB0-F92B-4BF9-8436-2C58A05A0A3B}">
  <dimension ref="A1:H515"/>
  <sheetViews>
    <sheetView workbookViewId="0">
      <selection activeCell="I7" sqref="I7"/>
    </sheetView>
  </sheetViews>
  <sheetFormatPr defaultRowHeight="15" x14ac:dyDescent="0.25"/>
  <cols>
    <col min="1" max="1" width="30.5703125" customWidth="1"/>
    <col min="2" max="2" width="4" bestFit="1" customWidth="1"/>
    <col min="3" max="3" width="5.5703125" bestFit="1" customWidth="1"/>
    <col min="4" max="4" width="43.42578125" bestFit="1" customWidth="1"/>
    <col min="5" max="5" width="14.140625" bestFit="1" customWidth="1"/>
    <col min="6" max="8" width="12.42578125" bestFit="1" customWidth="1"/>
  </cols>
  <sheetData>
    <row r="1" spans="1:8" x14ac:dyDescent="0.25">
      <c r="A1" s="109" t="s">
        <v>2760</v>
      </c>
      <c r="B1" s="110"/>
      <c r="C1" s="110"/>
      <c r="D1" s="110"/>
      <c r="E1" s="110"/>
      <c r="F1" s="111"/>
      <c r="G1" s="111"/>
      <c r="H1" s="111"/>
    </row>
    <row r="2" spans="1:8" x14ac:dyDescent="0.25">
      <c r="A2" s="109" t="s">
        <v>1886</v>
      </c>
      <c r="B2" s="110"/>
      <c r="C2" s="110"/>
      <c r="D2" s="110"/>
      <c r="E2" s="110"/>
      <c r="F2" s="111"/>
      <c r="G2" s="111"/>
      <c r="H2" s="111"/>
    </row>
    <row r="3" spans="1:8" x14ac:dyDescent="0.25">
      <c r="A3" s="110"/>
      <c r="B3" s="110"/>
      <c r="C3" s="110"/>
      <c r="D3" s="110"/>
      <c r="E3" s="110"/>
      <c r="F3" s="111"/>
      <c r="G3" s="111"/>
      <c r="H3" s="111"/>
    </row>
    <row r="4" spans="1:8" x14ac:dyDescent="0.25">
      <c r="A4" s="112" t="s">
        <v>1887</v>
      </c>
      <c r="B4" s="112" t="s">
        <v>1888</v>
      </c>
      <c r="C4" s="112" t="s">
        <v>1889</v>
      </c>
      <c r="D4" s="112" t="s">
        <v>1890</v>
      </c>
      <c r="E4" s="112" t="s">
        <v>1891</v>
      </c>
      <c r="F4" s="113" t="s">
        <v>1892</v>
      </c>
      <c r="G4" s="113" t="s">
        <v>1893</v>
      </c>
      <c r="H4" s="113" t="s">
        <v>1894</v>
      </c>
    </row>
    <row r="5" spans="1:8" x14ac:dyDescent="0.25">
      <c r="A5" s="110"/>
      <c r="B5" s="110"/>
      <c r="C5" s="110"/>
      <c r="D5" s="110"/>
      <c r="E5" s="110"/>
      <c r="F5" s="111"/>
      <c r="G5" s="111"/>
      <c r="H5" s="111"/>
    </row>
    <row r="6" spans="1:8" x14ac:dyDescent="0.25">
      <c r="A6" s="109" t="s">
        <v>1895</v>
      </c>
      <c r="B6" s="110"/>
      <c r="C6" s="110"/>
      <c r="D6" s="110"/>
      <c r="E6" s="110"/>
      <c r="F6" s="111"/>
      <c r="G6" s="111"/>
      <c r="H6" s="111"/>
    </row>
    <row r="7" spans="1:8" x14ac:dyDescent="0.25">
      <c r="A7" s="109" t="s">
        <v>1896</v>
      </c>
      <c r="B7" s="109" t="s">
        <v>1897</v>
      </c>
      <c r="C7" s="114"/>
      <c r="D7" s="109" t="s">
        <v>1898</v>
      </c>
      <c r="E7" s="109" t="s">
        <v>1899</v>
      </c>
      <c r="F7" s="115"/>
      <c r="G7" s="116" t="s">
        <v>1900</v>
      </c>
      <c r="H7" s="115">
        <v>3936796.98</v>
      </c>
    </row>
    <row r="8" spans="1:8" x14ac:dyDescent="0.25">
      <c r="A8" s="109" t="s">
        <v>1896</v>
      </c>
      <c r="B8" s="109" t="s">
        <v>1901</v>
      </c>
      <c r="C8" s="109" t="s">
        <v>1902</v>
      </c>
      <c r="D8" s="109" t="s">
        <v>1903</v>
      </c>
      <c r="E8" s="109" t="s">
        <v>1904</v>
      </c>
      <c r="F8" s="115"/>
      <c r="G8" s="115">
        <v>58.5</v>
      </c>
      <c r="H8" s="115">
        <v>3936738.48</v>
      </c>
    </row>
    <row r="9" spans="1:8" x14ac:dyDescent="0.25">
      <c r="A9" s="109" t="s">
        <v>1896</v>
      </c>
      <c r="B9" s="109" t="s">
        <v>1901</v>
      </c>
      <c r="C9" s="109" t="s">
        <v>1902</v>
      </c>
      <c r="D9" s="109" t="s">
        <v>1905</v>
      </c>
      <c r="E9" s="109" t="s">
        <v>1906</v>
      </c>
      <c r="F9" s="115"/>
      <c r="G9" s="115">
        <v>37549.24</v>
      </c>
      <c r="H9" s="115">
        <v>3899189.24</v>
      </c>
    </row>
    <row r="10" spans="1:8" x14ac:dyDescent="0.25">
      <c r="A10" s="109" t="s">
        <v>1896</v>
      </c>
      <c r="B10" s="109" t="s">
        <v>1901</v>
      </c>
      <c r="C10" s="109" t="s">
        <v>1902</v>
      </c>
      <c r="D10" s="109" t="s">
        <v>1907</v>
      </c>
      <c r="E10" s="109" t="s">
        <v>1908</v>
      </c>
      <c r="F10" s="115"/>
      <c r="G10" s="115">
        <v>147</v>
      </c>
      <c r="H10" s="115">
        <v>3899042.24</v>
      </c>
    </row>
    <row r="11" spans="1:8" x14ac:dyDescent="0.25">
      <c r="A11" s="109" t="s">
        <v>1896</v>
      </c>
      <c r="B11" s="109" t="s">
        <v>1901</v>
      </c>
      <c r="C11" s="109" t="s">
        <v>1902</v>
      </c>
      <c r="D11" s="109" t="s">
        <v>1909</v>
      </c>
      <c r="E11" s="109" t="s">
        <v>1910</v>
      </c>
      <c r="F11" s="115"/>
      <c r="G11" s="115">
        <v>5093.88</v>
      </c>
      <c r="H11" s="115">
        <v>3893948.36</v>
      </c>
    </row>
    <row r="12" spans="1:8" x14ac:dyDescent="0.25">
      <c r="A12" s="109" t="s">
        <v>1896</v>
      </c>
      <c r="B12" s="109" t="s">
        <v>1901</v>
      </c>
      <c r="C12" s="109" t="s">
        <v>1902</v>
      </c>
      <c r="D12" s="109" t="s">
        <v>1911</v>
      </c>
      <c r="E12" s="109" t="s">
        <v>1912</v>
      </c>
      <c r="F12" s="115"/>
      <c r="G12" s="115">
        <v>3355</v>
      </c>
      <c r="H12" s="115">
        <v>3890593.36</v>
      </c>
    </row>
    <row r="13" spans="1:8" x14ac:dyDescent="0.25">
      <c r="A13" s="109" t="s">
        <v>1896</v>
      </c>
      <c r="B13" s="109" t="s">
        <v>1901</v>
      </c>
      <c r="C13" s="109" t="s">
        <v>1902</v>
      </c>
      <c r="D13" s="109" t="s">
        <v>1913</v>
      </c>
      <c r="E13" s="109" t="s">
        <v>1914</v>
      </c>
      <c r="F13" s="115"/>
      <c r="G13" s="115">
        <v>3307.75</v>
      </c>
      <c r="H13" s="115">
        <v>3887285.61</v>
      </c>
    </row>
    <row r="14" spans="1:8" x14ac:dyDescent="0.25">
      <c r="A14" s="109" t="s">
        <v>1896</v>
      </c>
      <c r="B14" s="109" t="s">
        <v>1901</v>
      </c>
      <c r="C14" s="109" t="s">
        <v>1902</v>
      </c>
      <c r="D14" s="109" t="s">
        <v>1915</v>
      </c>
      <c r="E14" s="109" t="s">
        <v>1916</v>
      </c>
      <c r="F14" s="115"/>
      <c r="G14" s="115">
        <v>350</v>
      </c>
      <c r="H14" s="115">
        <v>3886935.61</v>
      </c>
    </row>
    <row r="15" spans="1:8" x14ac:dyDescent="0.25">
      <c r="A15" s="109" t="s">
        <v>1896</v>
      </c>
      <c r="B15" s="109" t="s">
        <v>1901</v>
      </c>
      <c r="C15" s="109" t="s">
        <v>1902</v>
      </c>
      <c r="D15" s="109" t="s">
        <v>1917</v>
      </c>
      <c r="E15" s="109" t="s">
        <v>1918</v>
      </c>
      <c r="F15" s="115"/>
      <c r="G15" s="115">
        <v>534.44000000000005</v>
      </c>
      <c r="H15" s="115">
        <v>3886401.17</v>
      </c>
    </row>
    <row r="16" spans="1:8" x14ac:dyDescent="0.25">
      <c r="A16" s="109" t="s">
        <v>1896</v>
      </c>
      <c r="B16" s="109" t="s">
        <v>1901</v>
      </c>
      <c r="C16" s="109" t="s">
        <v>1902</v>
      </c>
      <c r="D16" s="109" t="s">
        <v>1919</v>
      </c>
      <c r="E16" s="109" t="s">
        <v>1920</v>
      </c>
      <c r="F16" s="115"/>
      <c r="G16" s="115">
        <v>260</v>
      </c>
      <c r="H16" s="115">
        <v>3886141.17</v>
      </c>
    </row>
    <row r="17" spans="1:8" x14ac:dyDescent="0.25">
      <c r="A17" s="109" t="s">
        <v>1896</v>
      </c>
      <c r="B17" s="109" t="s">
        <v>1901</v>
      </c>
      <c r="C17" s="109" t="s">
        <v>1902</v>
      </c>
      <c r="D17" s="109" t="s">
        <v>1921</v>
      </c>
      <c r="E17" s="109" t="s">
        <v>1922</v>
      </c>
      <c r="F17" s="115"/>
      <c r="G17" s="115">
        <v>244.67</v>
      </c>
      <c r="H17" s="115">
        <v>3885896.5</v>
      </c>
    </row>
    <row r="18" spans="1:8" x14ac:dyDescent="0.25">
      <c r="A18" s="109" t="s">
        <v>1896</v>
      </c>
      <c r="B18" s="109" t="s">
        <v>1901</v>
      </c>
      <c r="C18" s="109" t="s">
        <v>1902</v>
      </c>
      <c r="D18" s="109" t="s">
        <v>1923</v>
      </c>
      <c r="E18" s="109" t="s">
        <v>1924</v>
      </c>
      <c r="F18" s="115"/>
      <c r="G18" s="115">
        <v>49076.89</v>
      </c>
      <c r="H18" s="115">
        <v>3836819.61</v>
      </c>
    </row>
    <row r="19" spans="1:8" x14ac:dyDescent="0.25">
      <c r="A19" s="109" t="s">
        <v>1896</v>
      </c>
      <c r="B19" s="109" t="s">
        <v>1901</v>
      </c>
      <c r="C19" s="109" t="s">
        <v>1902</v>
      </c>
      <c r="D19" s="109" t="s">
        <v>1925</v>
      </c>
      <c r="E19" s="109" t="s">
        <v>1926</v>
      </c>
      <c r="F19" s="115"/>
      <c r="G19" s="115">
        <v>3358.6</v>
      </c>
      <c r="H19" s="115">
        <v>3833461.01</v>
      </c>
    </row>
    <row r="20" spans="1:8" x14ac:dyDescent="0.25">
      <c r="A20" s="109" t="s">
        <v>1896</v>
      </c>
      <c r="B20" s="109" t="s">
        <v>1901</v>
      </c>
      <c r="C20" s="109" t="s">
        <v>1902</v>
      </c>
      <c r="D20" s="109" t="s">
        <v>1927</v>
      </c>
      <c r="E20" s="109" t="s">
        <v>1928</v>
      </c>
      <c r="F20" s="115"/>
      <c r="G20" s="115">
        <v>3018</v>
      </c>
      <c r="H20" s="115">
        <v>3830443.01</v>
      </c>
    </row>
    <row r="21" spans="1:8" x14ac:dyDescent="0.25">
      <c r="A21" s="109" t="s">
        <v>1896</v>
      </c>
      <c r="B21" s="109" t="s">
        <v>1901</v>
      </c>
      <c r="C21" s="109" t="s">
        <v>1902</v>
      </c>
      <c r="D21" s="109" t="s">
        <v>1929</v>
      </c>
      <c r="E21" s="109" t="s">
        <v>1930</v>
      </c>
      <c r="F21" s="115"/>
      <c r="G21" s="115">
        <v>205.73</v>
      </c>
      <c r="H21" s="115">
        <v>3830237.28</v>
      </c>
    </row>
    <row r="22" spans="1:8" x14ac:dyDescent="0.25">
      <c r="A22" s="109" t="s">
        <v>1896</v>
      </c>
      <c r="B22" s="109" t="s">
        <v>1901</v>
      </c>
      <c r="C22" s="109" t="s">
        <v>1902</v>
      </c>
      <c r="D22" s="109" t="s">
        <v>1931</v>
      </c>
      <c r="E22" s="109" t="s">
        <v>1932</v>
      </c>
      <c r="F22" s="115"/>
      <c r="G22" s="115">
        <v>105.36</v>
      </c>
      <c r="H22" s="115">
        <v>3830131.92</v>
      </c>
    </row>
    <row r="23" spans="1:8" x14ac:dyDescent="0.25">
      <c r="A23" s="109" t="s">
        <v>1896</v>
      </c>
      <c r="B23" s="109" t="s">
        <v>1901</v>
      </c>
      <c r="C23" s="109" t="s">
        <v>1902</v>
      </c>
      <c r="D23" s="109" t="s">
        <v>1933</v>
      </c>
      <c r="E23" s="109" t="s">
        <v>1934</v>
      </c>
      <c r="F23" s="115"/>
      <c r="G23" s="115">
        <v>350</v>
      </c>
      <c r="H23" s="115">
        <v>3829781.92</v>
      </c>
    </row>
    <row r="24" spans="1:8" x14ac:dyDescent="0.25">
      <c r="A24" s="109" t="s">
        <v>1896</v>
      </c>
      <c r="B24" s="109" t="s">
        <v>1901</v>
      </c>
      <c r="C24" s="109" t="s">
        <v>1902</v>
      </c>
      <c r="D24" s="109" t="s">
        <v>1935</v>
      </c>
      <c r="E24" s="109" t="s">
        <v>1936</v>
      </c>
      <c r="F24" s="115"/>
      <c r="G24" s="115">
        <v>135</v>
      </c>
      <c r="H24" s="115">
        <v>3829646.92</v>
      </c>
    </row>
    <row r="25" spans="1:8" x14ac:dyDescent="0.25">
      <c r="A25" s="109" t="s">
        <v>1896</v>
      </c>
      <c r="B25" s="109" t="s">
        <v>1901</v>
      </c>
      <c r="C25" s="109" t="s">
        <v>1902</v>
      </c>
      <c r="D25" s="109" t="s">
        <v>1937</v>
      </c>
      <c r="E25" s="109" t="s">
        <v>1938</v>
      </c>
      <c r="F25" s="115"/>
      <c r="G25" s="115">
        <v>46.79</v>
      </c>
      <c r="H25" s="115">
        <v>3829600.13</v>
      </c>
    </row>
    <row r="26" spans="1:8" x14ac:dyDescent="0.25">
      <c r="A26" s="109" t="s">
        <v>1896</v>
      </c>
      <c r="B26" s="109" t="s">
        <v>1901</v>
      </c>
      <c r="C26" s="109" t="s">
        <v>1902</v>
      </c>
      <c r="D26" s="109" t="s">
        <v>1939</v>
      </c>
      <c r="E26" s="109" t="s">
        <v>1940</v>
      </c>
      <c r="F26" s="115"/>
      <c r="G26" s="115">
        <v>3066.83</v>
      </c>
      <c r="H26" s="115">
        <v>3826533.3</v>
      </c>
    </row>
    <row r="27" spans="1:8" x14ac:dyDescent="0.25">
      <c r="A27" s="109" t="s">
        <v>1896</v>
      </c>
      <c r="B27" s="109" t="s">
        <v>1901</v>
      </c>
      <c r="C27" s="109" t="s">
        <v>1902</v>
      </c>
      <c r="D27" s="109" t="s">
        <v>1941</v>
      </c>
      <c r="E27" s="109" t="s">
        <v>1942</v>
      </c>
      <c r="F27" s="115"/>
      <c r="G27" s="115">
        <v>150</v>
      </c>
      <c r="H27" s="115">
        <v>3826383.3</v>
      </c>
    </row>
    <row r="28" spans="1:8" x14ac:dyDescent="0.25">
      <c r="A28" s="109" t="s">
        <v>1896</v>
      </c>
      <c r="B28" s="109" t="s">
        <v>1901</v>
      </c>
      <c r="C28" s="109" t="s">
        <v>1902</v>
      </c>
      <c r="D28" s="109" t="s">
        <v>1943</v>
      </c>
      <c r="E28" s="109" t="s">
        <v>1944</v>
      </c>
      <c r="F28" s="115"/>
      <c r="G28" s="115">
        <v>1267.0999999999999</v>
      </c>
      <c r="H28" s="115">
        <v>3825116.2</v>
      </c>
    </row>
    <row r="29" spans="1:8" x14ac:dyDescent="0.25">
      <c r="A29" s="109" t="s">
        <v>1896</v>
      </c>
      <c r="B29" s="109" t="s">
        <v>1901</v>
      </c>
      <c r="C29" s="109" t="s">
        <v>1902</v>
      </c>
      <c r="D29" s="109" t="s">
        <v>1945</v>
      </c>
      <c r="E29" s="109" t="s">
        <v>1946</v>
      </c>
      <c r="F29" s="115"/>
      <c r="G29" s="115">
        <v>150</v>
      </c>
      <c r="H29" s="115">
        <v>3824966.2</v>
      </c>
    </row>
    <row r="30" spans="1:8" x14ac:dyDescent="0.25">
      <c r="A30" s="109" t="s">
        <v>1896</v>
      </c>
      <c r="B30" s="109" t="s">
        <v>1901</v>
      </c>
      <c r="C30" s="109" t="s">
        <v>1902</v>
      </c>
      <c r="D30" s="109" t="s">
        <v>1947</v>
      </c>
      <c r="E30" s="109" t="s">
        <v>1948</v>
      </c>
      <c r="F30" s="115"/>
      <c r="G30" s="115">
        <v>179.83</v>
      </c>
      <c r="H30" s="115">
        <v>3824786.37</v>
      </c>
    </row>
    <row r="31" spans="1:8" x14ac:dyDescent="0.25">
      <c r="A31" s="109" t="s">
        <v>1896</v>
      </c>
      <c r="B31" s="109" t="s">
        <v>1901</v>
      </c>
      <c r="C31" s="109" t="s">
        <v>1902</v>
      </c>
      <c r="D31" s="109" t="s">
        <v>1949</v>
      </c>
      <c r="E31" s="109" t="s">
        <v>1950</v>
      </c>
      <c r="F31" s="115"/>
      <c r="G31" s="115">
        <v>1500</v>
      </c>
      <c r="H31" s="115">
        <v>3823286.37</v>
      </c>
    </row>
    <row r="32" spans="1:8" x14ac:dyDescent="0.25">
      <c r="A32" s="109" t="s">
        <v>1896</v>
      </c>
      <c r="B32" s="109" t="s">
        <v>1901</v>
      </c>
      <c r="C32" s="109" t="s">
        <v>1902</v>
      </c>
      <c r="D32" s="109" t="s">
        <v>1951</v>
      </c>
      <c r="E32" s="109" t="s">
        <v>1952</v>
      </c>
      <c r="F32" s="115"/>
      <c r="G32" s="115">
        <v>250</v>
      </c>
      <c r="H32" s="115">
        <v>3823036.37</v>
      </c>
    </row>
    <row r="33" spans="1:8" x14ac:dyDescent="0.25">
      <c r="A33" s="109" t="s">
        <v>1896</v>
      </c>
      <c r="B33" s="109" t="s">
        <v>1901</v>
      </c>
      <c r="C33" s="109" t="s">
        <v>1902</v>
      </c>
      <c r="D33" s="109" t="s">
        <v>1953</v>
      </c>
      <c r="E33" s="109" t="s">
        <v>1954</v>
      </c>
      <c r="F33" s="115"/>
      <c r="G33" s="115">
        <v>250</v>
      </c>
      <c r="H33" s="115">
        <v>3822786.37</v>
      </c>
    </row>
    <row r="34" spans="1:8" x14ac:dyDescent="0.25">
      <c r="A34" s="109" t="s">
        <v>1896</v>
      </c>
      <c r="B34" s="109" t="s">
        <v>1955</v>
      </c>
      <c r="C34" s="114"/>
      <c r="D34" s="109" t="s">
        <v>1956</v>
      </c>
      <c r="E34" s="109" t="s">
        <v>1957</v>
      </c>
      <c r="F34" s="115">
        <v>34927.49</v>
      </c>
      <c r="G34" s="115"/>
      <c r="H34" s="115">
        <v>3857713.86</v>
      </c>
    </row>
    <row r="35" spans="1:8" x14ac:dyDescent="0.25">
      <c r="A35" s="109" t="s">
        <v>1896</v>
      </c>
      <c r="B35" s="109" t="s">
        <v>1955</v>
      </c>
      <c r="C35" s="114"/>
      <c r="D35" s="109" t="s">
        <v>1956</v>
      </c>
      <c r="E35" s="109" t="s">
        <v>1957</v>
      </c>
      <c r="F35" s="115">
        <v>10539.98</v>
      </c>
      <c r="G35" s="115"/>
      <c r="H35" s="115">
        <v>3868253.84</v>
      </c>
    </row>
    <row r="36" spans="1:8" x14ac:dyDescent="0.25">
      <c r="A36" s="109" t="s">
        <v>1958</v>
      </c>
      <c r="B36" s="109" t="s">
        <v>1959</v>
      </c>
      <c r="C36" s="109" t="s">
        <v>1960</v>
      </c>
      <c r="D36" s="109" t="s">
        <v>1961</v>
      </c>
      <c r="E36" s="109" t="s">
        <v>1962</v>
      </c>
      <c r="F36" s="115">
        <v>115</v>
      </c>
      <c r="G36" s="115"/>
      <c r="H36" s="115">
        <v>3868368.84</v>
      </c>
    </row>
    <row r="37" spans="1:8" x14ac:dyDescent="0.25">
      <c r="A37" s="109" t="s">
        <v>1958</v>
      </c>
      <c r="B37" s="109" t="s">
        <v>1959</v>
      </c>
      <c r="C37" s="109" t="s">
        <v>1960</v>
      </c>
      <c r="D37" s="109" t="s">
        <v>1963</v>
      </c>
      <c r="E37" s="109" t="s">
        <v>1964</v>
      </c>
      <c r="F37" s="115">
        <v>102</v>
      </c>
      <c r="G37" s="115"/>
      <c r="H37" s="115">
        <v>3868470.84</v>
      </c>
    </row>
    <row r="38" spans="1:8" x14ac:dyDescent="0.25">
      <c r="A38" s="109" t="s">
        <v>1958</v>
      </c>
      <c r="B38" s="109" t="s">
        <v>1959</v>
      </c>
      <c r="C38" s="109" t="s">
        <v>1960</v>
      </c>
      <c r="D38" s="109" t="s">
        <v>1965</v>
      </c>
      <c r="E38" s="109" t="s">
        <v>1966</v>
      </c>
      <c r="F38" s="115">
        <v>200</v>
      </c>
      <c r="G38" s="115"/>
      <c r="H38" s="115">
        <v>3868670.84</v>
      </c>
    </row>
    <row r="39" spans="1:8" x14ac:dyDescent="0.25">
      <c r="A39" s="109" t="s">
        <v>1958</v>
      </c>
      <c r="B39" s="109" t="s">
        <v>1959</v>
      </c>
      <c r="C39" s="109" t="s">
        <v>1960</v>
      </c>
      <c r="D39" s="109" t="s">
        <v>1967</v>
      </c>
      <c r="E39" s="109" t="s">
        <v>1968</v>
      </c>
      <c r="F39" s="115">
        <v>102</v>
      </c>
      <c r="G39" s="115"/>
      <c r="H39" s="115">
        <v>3868772.84</v>
      </c>
    </row>
    <row r="40" spans="1:8" x14ac:dyDescent="0.25">
      <c r="A40" s="109" t="s">
        <v>1958</v>
      </c>
      <c r="B40" s="109" t="s">
        <v>1959</v>
      </c>
      <c r="C40" s="109" t="s">
        <v>1960</v>
      </c>
      <c r="D40" s="109" t="s">
        <v>1969</v>
      </c>
      <c r="E40" s="109" t="s">
        <v>1970</v>
      </c>
      <c r="F40" s="115">
        <v>30</v>
      </c>
      <c r="G40" s="115"/>
      <c r="H40" s="115">
        <v>3868802.84</v>
      </c>
    </row>
    <row r="41" spans="1:8" x14ac:dyDescent="0.25">
      <c r="A41" s="109" t="s">
        <v>1958</v>
      </c>
      <c r="B41" s="109" t="s">
        <v>1959</v>
      </c>
      <c r="C41" s="109" t="s">
        <v>1960</v>
      </c>
      <c r="D41" s="109" t="s">
        <v>1971</v>
      </c>
      <c r="E41" s="109" t="s">
        <v>1972</v>
      </c>
      <c r="F41" s="115">
        <v>200</v>
      </c>
      <c r="G41" s="115"/>
      <c r="H41" s="115">
        <v>3869002.84</v>
      </c>
    </row>
    <row r="42" spans="1:8" x14ac:dyDescent="0.25">
      <c r="A42" s="109" t="s">
        <v>1958</v>
      </c>
      <c r="B42" s="109" t="s">
        <v>1959</v>
      </c>
      <c r="C42" s="109" t="s">
        <v>1960</v>
      </c>
      <c r="D42" s="109" t="s">
        <v>1973</v>
      </c>
      <c r="E42" s="109" t="s">
        <v>1974</v>
      </c>
      <c r="F42" s="115">
        <v>200</v>
      </c>
      <c r="G42" s="115"/>
      <c r="H42" s="115">
        <v>3869202.84</v>
      </c>
    </row>
    <row r="43" spans="1:8" x14ac:dyDescent="0.25">
      <c r="A43" s="109" t="s">
        <v>1958</v>
      </c>
      <c r="B43" s="109" t="s">
        <v>1959</v>
      </c>
      <c r="C43" s="109" t="s">
        <v>1960</v>
      </c>
      <c r="D43" s="109" t="s">
        <v>1975</v>
      </c>
      <c r="E43" s="109" t="s">
        <v>1976</v>
      </c>
      <c r="F43" s="115">
        <v>165</v>
      </c>
      <c r="G43" s="115"/>
      <c r="H43" s="115">
        <v>3869367.84</v>
      </c>
    </row>
    <row r="44" spans="1:8" x14ac:dyDescent="0.25">
      <c r="A44" s="109" t="s">
        <v>1958</v>
      </c>
      <c r="B44" s="109" t="s">
        <v>1959</v>
      </c>
      <c r="C44" s="109" t="s">
        <v>1960</v>
      </c>
      <c r="D44" s="109" t="s">
        <v>1977</v>
      </c>
      <c r="E44" s="109" t="s">
        <v>1978</v>
      </c>
      <c r="F44" s="115">
        <v>40</v>
      </c>
      <c r="G44" s="115"/>
      <c r="H44" s="115">
        <v>3869407.84</v>
      </c>
    </row>
    <row r="45" spans="1:8" x14ac:dyDescent="0.25">
      <c r="A45" s="109" t="s">
        <v>1958</v>
      </c>
      <c r="B45" s="109" t="s">
        <v>1959</v>
      </c>
      <c r="C45" s="109" t="s">
        <v>1960</v>
      </c>
      <c r="D45" s="109" t="s">
        <v>1979</v>
      </c>
      <c r="E45" s="109" t="s">
        <v>1980</v>
      </c>
      <c r="F45" s="115">
        <v>500</v>
      </c>
      <c r="G45" s="115"/>
      <c r="H45" s="115">
        <v>3869907.84</v>
      </c>
    </row>
    <row r="46" spans="1:8" x14ac:dyDescent="0.25">
      <c r="A46" s="109" t="s">
        <v>1958</v>
      </c>
      <c r="B46" s="109" t="s">
        <v>1959</v>
      </c>
      <c r="C46" s="109" t="s">
        <v>1960</v>
      </c>
      <c r="D46" s="109" t="s">
        <v>1981</v>
      </c>
      <c r="E46" s="109" t="s">
        <v>1982</v>
      </c>
      <c r="F46" s="115">
        <v>200</v>
      </c>
      <c r="G46" s="115"/>
      <c r="H46" s="115">
        <v>3870107.84</v>
      </c>
    </row>
    <row r="47" spans="1:8" x14ac:dyDescent="0.25">
      <c r="A47" s="109" t="s">
        <v>1958</v>
      </c>
      <c r="B47" s="109" t="s">
        <v>1959</v>
      </c>
      <c r="C47" s="109" t="s">
        <v>1960</v>
      </c>
      <c r="D47" s="109" t="s">
        <v>1983</v>
      </c>
      <c r="E47" s="109" t="s">
        <v>1984</v>
      </c>
      <c r="F47" s="115">
        <v>40</v>
      </c>
      <c r="G47" s="115"/>
      <c r="H47" s="115">
        <v>3870147.84</v>
      </c>
    </row>
    <row r="48" spans="1:8" x14ac:dyDescent="0.25">
      <c r="A48" s="109" t="s">
        <v>1958</v>
      </c>
      <c r="B48" s="109" t="s">
        <v>1959</v>
      </c>
      <c r="C48" s="109" t="s">
        <v>1960</v>
      </c>
      <c r="D48" s="109" t="s">
        <v>1985</v>
      </c>
      <c r="E48" s="109" t="s">
        <v>1986</v>
      </c>
      <c r="F48" s="115">
        <v>40</v>
      </c>
      <c r="G48" s="115"/>
      <c r="H48" s="115">
        <v>3870187.84</v>
      </c>
    </row>
    <row r="49" spans="1:8" x14ac:dyDescent="0.25">
      <c r="A49" s="109" t="s">
        <v>1958</v>
      </c>
      <c r="B49" s="109" t="s">
        <v>1959</v>
      </c>
      <c r="C49" s="109" t="s">
        <v>1960</v>
      </c>
      <c r="D49" s="109" t="s">
        <v>1987</v>
      </c>
      <c r="E49" s="109" t="s">
        <v>1986</v>
      </c>
      <c r="F49" s="115">
        <v>170</v>
      </c>
      <c r="G49" s="115"/>
      <c r="H49" s="115">
        <v>3870357.84</v>
      </c>
    </row>
    <row r="50" spans="1:8" x14ac:dyDescent="0.25">
      <c r="A50" s="109" t="s">
        <v>1958</v>
      </c>
      <c r="B50" s="109" t="s">
        <v>1959</v>
      </c>
      <c r="C50" s="109" t="s">
        <v>1960</v>
      </c>
      <c r="D50" s="109" t="s">
        <v>1988</v>
      </c>
      <c r="E50" s="109" t="s">
        <v>1989</v>
      </c>
      <c r="F50" s="115">
        <v>33</v>
      </c>
      <c r="G50" s="115"/>
      <c r="H50" s="115">
        <v>3870390.84</v>
      </c>
    </row>
    <row r="51" spans="1:8" x14ac:dyDescent="0.25">
      <c r="A51" s="109" t="s">
        <v>1958</v>
      </c>
      <c r="B51" s="109" t="s">
        <v>1959</v>
      </c>
      <c r="C51" s="109" t="s">
        <v>1960</v>
      </c>
      <c r="D51" s="109" t="s">
        <v>1990</v>
      </c>
      <c r="E51" s="114"/>
      <c r="F51" s="115">
        <v>75</v>
      </c>
      <c r="G51" s="115"/>
      <c r="H51" s="115">
        <v>3870465.84</v>
      </c>
    </row>
    <row r="52" spans="1:8" x14ac:dyDescent="0.25">
      <c r="A52" s="109" t="s">
        <v>1958</v>
      </c>
      <c r="B52" s="109" t="s">
        <v>1959</v>
      </c>
      <c r="C52" s="109" t="s">
        <v>1960</v>
      </c>
      <c r="D52" s="109" t="s">
        <v>1991</v>
      </c>
      <c r="E52" s="114"/>
      <c r="F52" s="115">
        <v>200</v>
      </c>
      <c r="G52" s="115"/>
      <c r="H52" s="115">
        <v>3870665.84</v>
      </c>
    </row>
    <row r="53" spans="1:8" x14ac:dyDescent="0.25">
      <c r="A53" s="109" t="s">
        <v>1992</v>
      </c>
      <c r="B53" s="109" t="s">
        <v>1959</v>
      </c>
      <c r="C53" s="109" t="s">
        <v>1960</v>
      </c>
      <c r="D53" s="109" t="s">
        <v>1993</v>
      </c>
      <c r="E53" s="109" t="s">
        <v>1994</v>
      </c>
      <c r="F53" s="115">
        <v>200</v>
      </c>
      <c r="G53" s="115"/>
      <c r="H53" s="115">
        <v>3870865.84</v>
      </c>
    </row>
    <row r="54" spans="1:8" x14ac:dyDescent="0.25">
      <c r="A54" s="109" t="s">
        <v>1992</v>
      </c>
      <c r="B54" s="109" t="s">
        <v>1959</v>
      </c>
      <c r="C54" s="109" t="s">
        <v>1960</v>
      </c>
      <c r="D54" s="109" t="s">
        <v>1995</v>
      </c>
      <c r="E54" s="109" t="s">
        <v>1996</v>
      </c>
      <c r="F54" s="115">
        <v>200</v>
      </c>
      <c r="G54" s="115"/>
      <c r="H54" s="115">
        <v>3871065.84</v>
      </c>
    </row>
    <row r="55" spans="1:8" x14ac:dyDescent="0.25">
      <c r="A55" s="109" t="s">
        <v>1992</v>
      </c>
      <c r="B55" s="109" t="s">
        <v>1959</v>
      </c>
      <c r="C55" s="109" t="s">
        <v>1960</v>
      </c>
      <c r="D55" s="109" t="s">
        <v>1997</v>
      </c>
      <c r="E55" s="109" t="s">
        <v>1998</v>
      </c>
      <c r="F55" s="115">
        <v>100</v>
      </c>
      <c r="G55" s="115"/>
      <c r="H55" s="115">
        <v>3871165.84</v>
      </c>
    </row>
    <row r="56" spans="1:8" x14ac:dyDescent="0.25">
      <c r="A56" s="109" t="s">
        <v>1992</v>
      </c>
      <c r="B56" s="109" t="s">
        <v>1959</v>
      </c>
      <c r="C56" s="109" t="s">
        <v>1960</v>
      </c>
      <c r="D56" s="109" t="s">
        <v>1999</v>
      </c>
      <c r="E56" s="109" t="s">
        <v>1998</v>
      </c>
      <c r="F56" s="115">
        <v>25</v>
      </c>
      <c r="G56" s="115"/>
      <c r="H56" s="115">
        <v>3871190.84</v>
      </c>
    </row>
    <row r="57" spans="1:8" x14ac:dyDescent="0.25">
      <c r="A57" s="109" t="s">
        <v>1992</v>
      </c>
      <c r="B57" s="109" t="s">
        <v>1959</v>
      </c>
      <c r="C57" s="109" t="s">
        <v>1960</v>
      </c>
      <c r="D57" s="109" t="s">
        <v>2000</v>
      </c>
      <c r="E57" s="109" t="s">
        <v>1998</v>
      </c>
      <c r="F57" s="115">
        <v>160</v>
      </c>
      <c r="G57" s="115"/>
      <c r="H57" s="115">
        <v>3871350.84</v>
      </c>
    </row>
    <row r="58" spans="1:8" x14ac:dyDescent="0.25">
      <c r="A58" s="109" t="s">
        <v>1992</v>
      </c>
      <c r="B58" s="109" t="s">
        <v>1959</v>
      </c>
      <c r="C58" s="109" t="s">
        <v>1960</v>
      </c>
      <c r="D58" s="109" t="s">
        <v>2001</v>
      </c>
      <c r="E58" s="109" t="s">
        <v>2002</v>
      </c>
      <c r="F58" s="115">
        <v>1248.71</v>
      </c>
      <c r="G58" s="115"/>
      <c r="H58" s="115">
        <v>3872599.55</v>
      </c>
    </row>
    <row r="59" spans="1:8" x14ac:dyDescent="0.25">
      <c r="A59" s="109" t="s">
        <v>1992</v>
      </c>
      <c r="B59" s="109" t="s">
        <v>1959</v>
      </c>
      <c r="C59" s="109" t="s">
        <v>1960</v>
      </c>
      <c r="D59" s="109" t="s">
        <v>2003</v>
      </c>
      <c r="E59" s="109" t="s">
        <v>2004</v>
      </c>
      <c r="F59" s="115">
        <v>210</v>
      </c>
      <c r="G59" s="115"/>
      <c r="H59" s="115">
        <v>3872809.55</v>
      </c>
    </row>
    <row r="60" spans="1:8" x14ac:dyDescent="0.25">
      <c r="A60" s="109" t="s">
        <v>1992</v>
      </c>
      <c r="B60" s="109" t="s">
        <v>1959</v>
      </c>
      <c r="C60" s="109" t="s">
        <v>1960</v>
      </c>
      <c r="D60" s="109" t="s">
        <v>2005</v>
      </c>
      <c r="E60" s="109" t="s">
        <v>2006</v>
      </c>
      <c r="F60" s="115">
        <v>40</v>
      </c>
      <c r="G60" s="115"/>
      <c r="H60" s="115">
        <v>3872849.55</v>
      </c>
    </row>
    <row r="61" spans="1:8" x14ac:dyDescent="0.25">
      <c r="A61" s="109" t="s">
        <v>1992</v>
      </c>
      <c r="B61" s="109" t="s">
        <v>1959</v>
      </c>
      <c r="C61" s="109" t="s">
        <v>1960</v>
      </c>
      <c r="D61" s="109" t="s">
        <v>2007</v>
      </c>
      <c r="E61" s="109" t="s">
        <v>2008</v>
      </c>
      <c r="F61" s="115">
        <v>215</v>
      </c>
      <c r="G61" s="115"/>
      <c r="H61" s="115">
        <v>3873064.55</v>
      </c>
    </row>
    <row r="62" spans="1:8" x14ac:dyDescent="0.25">
      <c r="A62" s="109" t="s">
        <v>1992</v>
      </c>
      <c r="B62" s="109" t="s">
        <v>1959</v>
      </c>
      <c r="C62" s="109" t="s">
        <v>1960</v>
      </c>
      <c r="D62" s="109" t="s">
        <v>2009</v>
      </c>
      <c r="E62" s="109" t="s">
        <v>2010</v>
      </c>
      <c r="F62" s="115">
        <v>155</v>
      </c>
      <c r="G62" s="115"/>
      <c r="H62" s="115">
        <v>3873219.55</v>
      </c>
    </row>
    <row r="63" spans="1:8" x14ac:dyDescent="0.25">
      <c r="A63" s="109" t="s">
        <v>1992</v>
      </c>
      <c r="B63" s="109" t="s">
        <v>1959</v>
      </c>
      <c r="C63" s="109" t="s">
        <v>1960</v>
      </c>
      <c r="D63" s="109" t="s">
        <v>2011</v>
      </c>
      <c r="E63" s="109" t="s">
        <v>2012</v>
      </c>
      <c r="F63" s="115">
        <v>190</v>
      </c>
      <c r="G63" s="115"/>
      <c r="H63" s="115">
        <v>3873409.55</v>
      </c>
    </row>
    <row r="64" spans="1:8" x14ac:dyDescent="0.25">
      <c r="A64" s="109" t="s">
        <v>1992</v>
      </c>
      <c r="B64" s="109" t="s">
        <v>1959</v>
      </c>
      <c r="C64" s="109" t="s">
        <v>1960</v>
      </c>
      <c r="D64" s="109" t="s">
        <v>2013</v>
      </c>
      <c r="E64" s="109" t="s">
        <v>2014</v>
      </c>
      <c r="F64" s="115">
        <v>160</v>
      </c>
      <c r="G64" s="115"/>
      <c r="H64" s="115">
        <v>3873569.55</v>
      </c>
    </row>
    <row r="65" spans="1:8" x14ac:dyDescent="0.25">
      <c r="A65" s="109" t="s">
        <v>1992</v>
      </c>
      <c r="B65" s="109" t="s">
        <v>1959</v>
      </c>
      <c r="C65" s="109" t="s">
        <v>1960</v>
      </c>
      <c r="D65" s="109" t="s">
        <v>2015</v>
      </c>
      <c r="E65" s="109" t="s">
        <v>2016</v>
      </c>
      <c r="F65" s="115">
        <v>160</v>
      </c>
      <c r="G65" s="115"/>
      <c r="H65" s="115">
        <v>3873729.55</v>
      </c>
    </row>
    <row r="66" spans="1:8" x14ac:dyDescent="0.25">
      <c r="A66" s="109" t="s">
        <v>1992</v>
      </c>
      <c r="B66" s="109" t="s">
        <v>1959</v>
      </c>
      <c r="C66" s="109" t="s">
        <v>1960</v>
      </c>
      <c r="D66" s="109" t="s">
        <v>2017</v>
      </c>
      <c r="E66" s="109" t="s">
        <v>2018</v>
      </c>
      <c r="F66" s="115">
        <v>200</v>
      </c>
      <c r="G66" s="115"/>
      <c r="H66" s="115">
        <v>3873929.55</v>
      </c>
    </row>
    <row r="67" spans="1:8" x14ac:dyDescent="0.25">
      <c r="A67" s="109" t="s">
        <v>1992</v>
      </c>
      <c r="B67" s="109" t="s">
        <v>1959</v>
      </c>
      <c r="C67" s="109" t="s">
        <v>1960</v>
      </c>
      <c r="D67" s="109" t="s">
        <v>2019</v>
      </c>
      <c r="E67" s="109" t="s">
        <v>2020</v>
      </c>
      <c r="F67" s="115">
        <v>40</v>
      </c>
      <c r="G67" s="115"/>
      <c r="H67" s="115">
        <v>3873969.55</v>
      </c>
    </row>
    <row r="68" spans="1:8" x14ac:dyDescent="0.25">
      <c r="A68" s="109" t="s">
        <v>1992</v>
      </c>
      <c r="B68" s="109" t="s">
        <v>1959</v>
      </c>
      <c r="C68" s="109" t="s">
        <v>1960</v>
      </c>
      <c r="D68" s="109" t="s">
        <v>2021</v>
      </c>
      <c r="E68" s="109" t="s">
        <v>2022</v>
      </c>
      <c r="F68" s="115">
        <v>235</v>
      </c>
      <c r="G68" s="115"/>
      <c r="H68" s="115">
        <v>3874204.55</v>
      </c>
    </row>
    <row r="69" spans="1:8" x14ac:dyDescent="0.25">
      <c r="A69" s="109" t="s">
        <v>1992</v>
      </c>
      <c r="B69" s="109" t="s">
        <v>1959</v>
      </c>
      <c r="C69" s="109" t="s">
        <v>1960</v>
      </c>
      <c r="D69" s="109" t="s">
        <v>2023</v>
      </c>
      <c r="E69" s="109" t="s">
        <v>2024</v>
      </c>
      <c r="F69" s="115">
        <v>185</v>
      </c>
      <c r="G69" s="115"/>
      <c r="H69" s="115">
        <v>3874389.55</v>
      </c>
    </row>
    <row r="70" spans="1:8" x14ac:dyDescent="0.25">
      <c r="A70" s="109" t="s">
        <v>1992</v>
      </c>
      <c r="B70" s="109" t="s">
        <v>1959</v>
      </c>
      <c r="C70" s="109" t="s">
        <v>1960</v>
      </c>
      <c r="D70" s="109" t="s">
        <v>2025</v>
      </c>
      <c r="E70" s="109" t="s">
        <v>2026</v>
      </c>
      <c r="F70" s="115">
        <v>200</v>
      </c>
      <c r="G70" s="115"/>
      <c r="H70" s="115">
        <v>3874589.55</v>
      </c>
    </row>
    <row r="71" spans="1:8" x14ac:dyDescent="0.25">
      <c r="A71" s="109" t="s">
        <v>1992</v>
      </c>
      <c r="B71" s="109" t="s">
        <v>1959</v>
      </c>
      <c r="C71" s="109" t="s">
        <v>1960</v>
      </c>
      <c r="D71" s="109" t="s">
        <v>2027</v>
      </c>
      <c r="E71" s="109" t="s">
        <v>2028</v>
      </c>
      <c r="F71" s="115">
        <v>20</v>
      </c>
      <c r="G71" s="115"/>
      <c r="H71" s="115">
        <v>3874609.55</v>
      </c>
    </row>
    <row r="72" spans="1:8" x14ac:dyDescent="0.25">
      <c r="A72" s="109" t="s">
        <v>1992</v>
      </c>
      <c r="B72" s="109" t="s">
        <v>1959</v>
      </c>
      <c r="C72" s="109" t="s">
        <v>1960</v>
      </c>
      <c r="D72" s="109" t="s">
        <v>2029</v>
      </c>
      <c r="E72" s="109" t="s">
        <v>2030</v>
      </c>
      <c r="F72" s="115">
        <v>230</v>
      </c>
      <c r="G72" s="115"/>
      <c r="H72" s="115">
        <v>3874839.55</v>
      </c>
    </row>
    <row r="73" spans="1:8" x14ac:dyDescent="0.25">
      <c r="A73" s="109" t="s">
        <v>1992</v>
      </c>
      <c r="B73" s="109" t="s">
        <v>1959</v>
      </c>
      <c r="C73" s="109" t="s">
        <v>1960</v>
      </c>
      <c r="D73" s="109" t="s">
        <v>2031</v>
      </c>
      <c r="E73" s="109" t="s">
        <v>2032</v>
      </c>
      <c r="F73" s="115">
        <v>230</v>
      </c>
      <c r="G73" s="115"/>
      <c r="H73" s="115">
        <v>3875069.55</v>
      </c>
    </row>
    <row r="74" spans="1:8" x14ac:dyDescent="0.25">
      <c r="A74" s="109" t="s">
        <v>1992</v>
      </c>
      <c r="B74" s="109" t="s">
        <v>1959</v>
      </c>
      <c r="C74" s="109" t="s">
        <v>1960</v>
      </c>
      <c r="D74" s="109" t="s">
        <v>2033</v>
      </c>
      <c r="E74" s="109" t="s">
        <v>2034</v>
      </c>
      <c r="F74" s="115">
        <v>5.7</v>
      </c>
      <c r="G74" s="115"/>
      <c r="H74" s="115">
        <v>3875075.25</v>
      </c>
    </row>
    <row r="75" spans="1:8" x14ac:dyDescent="0.25">
      <c r="A75" s="109" t="s">
        <v>1992</v>
      </c>
      <c r="B75" s="109" t="s">
        <v>1959</v>
      </c>
      <c r="C75" s="109" t="s">
        <v>1960</v>
      </c>
      <c r="D75" s="109" t="s">
        <v>2035</v>
      </c>
      <c r="E75" s="109" t="s">
        <v>2036</v>
      </c>
      <c r="F75" s="115">
        <v>230</v>
      </c>
      <c r="G75" s="115"/>
      <c r="H75" s="115">
        <v>3875305.25</v>
      </c>
    </row>
    <row r="76" spans="1:8" x14ac:dyDescent="0.25">
      <c r="A76" s="109" t="s">
        <v>1992</v>
      </c>
      <c r="B76" s="109" t="s">
        <v>1959</v>
      </c>
      <c r="C76" s="109" t="s">
        <v>1960</v>
      </c>
      <c r="D76" s="109" t="s">
        <v>2037</v>
      </c>
      <c r="E76" s="109" t="s">
        <v>2038</v>
      </c>
      <c r="F76" s="115">
        <v>2.5</v>
      </c>
      <c r="G76" s="115"/>
      <c r="H76" s="115">
        <v>3875307.75</v>
      </c>
    </row>
    <row r="77" spans="1:8" x14ac:dyDescent="0.25">
      <c r="A77" s="109" t="s">
        <v>1992</v>
      </c>
      <c r="B77" s="109" t="s">
        <v>1959</v>
      </c>
      <c r="C77" s="109" t="s">
        <v>1960</v>
      </c>
      <c r="D77" s="109" t="s">
        <v>2039</v>
      </c>
      <c r="E77" s="114"/>
      <c r="F77" s="115">
        <v>1140</v>
      </c>
      <c r="G77" s="115"/>
      <c r="H77" s="115">
        <v>3876447.75</v>
      </c>
    </row>
    <row r="78" spans="1:8" x14ac:dyDescent="0.25">
      <c r="A78" s="109" t="s">
        <v>1992</v>
      </c>
      <c r="B78" s="109" t="s">
        <v>1959</v>
      </c>
      <c r="C78" s="109" t="s">
        <v>1960</v>
      </c>
      <c r="D78" s="109" t="s">
        <v>2040</v>
      </c>
      <c r="E78" s="114"/>
      <c r="F78" s="115">
        <v>80</v>
      </c>
      <c r="G78" s="115"/>
      <c r="H78" s="115">
        <v>3876527.75</v>
      </c>
    </row>
    <row r="79" spans="1:8" x14ac:dyDescent="0.25">
      <c r="A79" s="109" t="s">
        <v>1992</v>
      </c>
      <c r="B79" s="109" t="s">
        <v>1959</v>
      </c>
      <c r="C79" s="109" t="s">
        <v>1960</v>
      </c>
      <c r="D79" s="109" t="s">
        <v>2041</v>
      </c>
      <c r="E79" s="114"/>
      <c r="F79" s="115">
        <v>2</v>
      </c>
      <c r="G79" s="115"/>
      <c r="H79" s="115">
        <v>3876529.75</v>
      </c>
    </row>
    <row r="80" spans="1:8" x14ac:dyDescent="0.25">
      <c r="A80" s="109" t="s">
        <v>2042</v>
      </c>
      <c r="B80" s="109" t="s">
        <v>1959</v>
      </c>
      <c r="C80" s="109" t="s">
        <v>1960</v>
      </c>
      <c r="D80" s="109" t="s">
        <v>2043</v>
      </c>
      <c r="E80" s="109" t="s">
        <v>2044</v>
      </c>
      <c r="F80" s="115">
        <v>200</v>
      </c>
      <c r="G80" s="115"/>
      <c r="H80" s="115">
        <v>3876729.75</v>
      </c>
    </row>
    <row r="81" spans="1:8" x14ac:dyDescent="0.25">
      <c r="A81" s="109" t="s">
        <v>2042</v>
      </c>
      <c r="B81" s="109" t="s">
        <v>1959</v>
      </c>
      <c r="C81" s="109" t="s">
        <v>1960</v>
      </c>
      <c r="D81" s="109" t="s">
        <v>2045</v>
      </c>
      <c r="E81" s="109" t="s">
        <v>2046</v>
      </c>
      <c r="F81" s="115">
        <v>0.4</v>
      </c>
      <c r="G81" s="115"/>
      <c r="H81" s="115">
        <v>3876730.15</v>
      </c>
    </row>
    <row r="82" spans="1:8" x14ac:dyDescent="0.25">
      <c r="A82" s="109" t="s">
        <v>2042</v>
      </c>
      <c r="B82" s="109" t="s">
        <v>1959</v>
      </c>
      <c r="C82" s="109" t="s">
        <v>1960</v>
      </c>
      <c r="D82" s="109" t="s">
        <v>2047</v>
      </c>
      <c r="E82" s="109" t="s">
        <v>2048</v>
      </c>
      <c r="F82" s="115">
        <v>200</v>
      </c>
      <c r="G82" s="115"/>
      <c r="H82" s="115">
        <v>3876930.15</v>
      </c>
    </row>
    <row r="83" spans="1:8" x14ac:dyDescent="0.25">
      <c r="A83" s="109" t="s">
        <v>2042</v>
      </c>
      <c r="B83" s="109" t="s">
        <v>1959</v>
      </c>
      <c r="C83" s="109" t="s">
        <v>1960</v>
      </c>
      <c r="D83" s="109" t="s">
        <v>2049</v>
      </c>
      <c r="E83" s="109" t="s">
        <v>2050</v>
      </c>
      <c r="F83" s="115">
        <v>102</v>
      </c>
      <c r="G83" s="115"/>
      <c r="H83" s="115">
        <v>3877032.15</v>
      </c>
    </row>
    <row r="84" spans="1:8" x14ac:dyDescent="0.25">
      <c r="A84" s="109" t="s">
        <v>2042</v>
      </c>
      <c r="B84" s="109" t="s">
        <v>1959</v>
      </c>
      <c r="C84" s="109" t="s">
        <v>1960</v>
      </c>
      <c r="D84" s="109" t="s">
        <v>2051</v>
      </c>
      <c r="E84" s="109" t="s">
        <v>2052</v>
      </c>
      <c r="F84" s="115">
        <v>50</v>
      </c>
      <c r="G84" s="115"/>
      <c r="H84" s="115">
        <v>3877082.15</v>
      </c>
    </row>
    <row r="85" spans="1:8" x14ac:dyDescent="0.25">
      <c r="A85" s="109" t="s">
        <v>2042</v>
      </c>
      <c r="B85" s="109" t="s">
        <v>1959</v>
      </c>
      <c r="C85" s="109" t="s">
        <v>1960</v>
      </c>
      <c r="D85" s="109" t="s">
        <v>2053</v>
      </c>
      <c r="E85" s="109" t="s">
        <v>2052</v>
      </c>
      <c r="F85" s="115">
        <v>200</v>
      </c>
      <c r="G85" s="115"/>
      <c r="H85" s="115">
        <v>3877282.15</v>
      </c>
    </row>
    <row r="86" spans="1:8" x14ac:dyDescent="0.25">
      <c r="A86" s="109" t="s">
        <v>2042</v>
      </c>
      <c r="B86" s="109" t="s">
        <v>1959</v>
      </c>
      <c r="C86" s="109" t="s">
        <v>1960</v>
      </c>
      <c r="D86" s="109" t="s">
        <v>2054</v>
      </c>
      <c r="E86" s="109" t="s">
        <v>2055</v>
      </c>
      <c r="F86" s="115">
        <v>200</v>
      </c>
      <c r="G86" s="115"/>
      <c r="H86" s="115">
        <v>3877482.15</v>
      </c>
    </row>
    <row r="87" spans="1:8" x14ac:dyDescent="0.25">
      <c r="A87" s="109" t="s">
        <v>2042</v>
      </c>
      <c r="B87" s="109" t="s">
        <v>1959</v>
      </c>
      <c r="C87" s="109" t="s">
        <v>1960</v>
      </c>
      <c r="D87" s="109" t="s">
        <v>2056</v>
      </c>
      <c r="E87" s="109" t="s">
        <v>2057</v>
      </c>
      <c r="F87" s="115">
        <v>40</v>
      </c>
      <c r="G87" s="115"/>
      <c r="H87" s="115">
        <v>3877522.15</v>
      </c>
    </row>
    <row r="88" spans="1:8" x14ac:dyDescent="0.25">
      <c r="A88" s="109" t="s">
        <v>2042</v>
      </c>
      <c r="B88" s="109" t="s">
        <v>1959</v>
      </c>
      <c r="C88" s="109" t="s">
        <v>1960</v>
      </c>
      <c r="D88" s="109" t="s">
        <v>2058</v>
      </c>
      <c r="E88" s="109" t="s">
        <v>2059</v>
      </c>
      <c r="F88" s="115">
        <v>112</v>
      </c>
      <c r="G88" s="115"/>
      <c r="H88" s="115">
        <v>3877634.15</v>
      </c>
    </row>
    <row r="89" spans="1:8" x14ac:dyDescent="0.25">
      <c r="A89" s="109" t="s">
        <v>2042</v>
      </c>
      <c r="B89" s="109" t="s">
        <v>1959</v>
      </c>
      <c r="C89" s="109" t="s">
        <v>1960</v>
      </c>
      <c r="D89" s="109" t="s">
        <v>2060</v>
      </c>
      <c r="E89" s="109" t="s">
        <v>2061</v>
      </c>
      <c r="F89" s="115">
        <v>200</v>
      </c>
      <c r="G89" s="115"/>
      <c r="H89" s="115">
        <v>3877834.15</v>
      </c>
    </row>
    <row r="90" spans="1:8" x14ac:dyDescent="0.25">
      <c r="A90" s="109" t="s">
        <v>2042</v>
      </c>
      <c r="B90" s="109" t="s">
        <v>1959</v>
      </c>
      <c r="C90" s="109" t="s">
        <v>1960</v>
      </c>
      <c r="D90" s="109" t="s">
        <v>2062</v>
      </c>
      <c r="E90" s="109" t="s">
        <v>2063</v>
      </c>
      <c r="F90" s="115">
        <v>40</v>
      </c>
      <c r="G90" s="115"/>
      <c r="H90" s="115">
        <v>3877874.15</v>
      </c>
    </row>
    <row r="91" spans="1:8" x14ac:dyDescent="0.25">
      <c r="A91" s="109" t="s">
        <v>2042</v>
      </c>
      <c r="B91" s="109" t="s">
        <v>1959</v>
      </c>
      <c r="C91" s="109" t="s">
        <v>1960</v>
      </c>
      <c r="D91" s="109" t="s">
        <v>2064</v>
      </c>
      <c r="E91" s="109" t="s">
        <v>2065</v>
      </c>
      <c r="F91" s="115">
        <v>9815</v>
      </c>
      <c r="G91" s="115"/>
      <c r="H91" s="115">
        <v>3887689.15</v>
      </c>
    </row>
    <row r="92" spans="1:8" x14ac:dyDescent="0.25">
      <c r="A92" s="109" t="s">
        <v>2042</v>
      </c>
      <c r="B92" s="109" t="s">
        <v>1959</v>
      </c>
      <c r="C92" s="109" t="s">
        <v>1960</v>
      </c>
      <c r="D92" s="109" t="s">
        <v>2066</v>
      </c>
      <c r="E92" s="109" t="s">
        <v>2067</v>
      </c>
      <c r="F92" s="115">
        <v>200</v>
      </c>
      <c r="G92" s="115"/>
      <c r="H92" s="115">
        <v>3887889.15</v>
      </c>
    </row>
    <row r="93" spans="1:8" x14ac:dyDescent="0.25">
      <c r="A93" s="109" t="s">
        <v>2042</v>
      </c>
      <c r="B93" s="109" t="s">
        <v>1959</v>
      </c>
      <c r="C93" s="109" t="s">
        <v>1960</v>
      </c>
      <c r="D93" s="109" t="s">
        <v>2068</v>
      </c>
      <c r="E93" s="109" t="s">
        <v>2069</v>
      </c>
      <c r="F93" s="115">
        <v>200</v>
      </c>
      <c r="G93" s="115"/>
      <c r="H93" s="115">
        <v>3888089.15</v>
      </c>
    </row>
    <row r="94" spans="1:8" x14ac:dyDescent="0.25">
      <c r="A94" s="109" t="s">
        <v>2042</v>
      </c>
      <c r="B94" s="109" t="s">
        <v>1959</v>
      </c>
      <c r="C94" s="109" t="s">
        <v>1960</v>
      </c>
      <c r="D94" s="109" t="s">
        <v>2070</v>
      </c>
      <c r="E94" s="114"/>
      <c r="F94" s="115">
        <v>10</v>
      </c>
      <c r="G94" s="115"/>
      <c r="H94" s="115">
        <v>3888099.15</v>
      </c>
    </row>
    <row r="95" spans="1:8" x14ac:dyDescent="0.25">
      <c r="A95" s="109" t="s">
        <v>2042</v>
      </c>
      <c r="B95" s="109" t="s">
        <v>1959</v>
      </c>
      <c r="C95" s="109" t="s">
        <v>1960</v>
      </c>
      <c r="D95" s="109" t="s">
        <v>2071</v>
      </c>
      <c r="E95" s="114"/>
      <c r="F95" s="115">
        <v>120</v>
      </c>
      <c r="G95" s="115"/>
      <c r="H95" s="115">
        <v>3888219.15</v>
      </c>
    </row>
    <row r="96" spans="1:8" x14ac:dyDescent="0.25">
      <c r="A96" s="109" t="s">
        <v>2042</v>
      </c>
      <c r="B96" s="109" t="s">
        <v>1959</v>
      </c>
      <c r="C96" s="109" t="s">
        <v>1960</v>
      </c>
      <c r="D96" s="109" t="s">
        <v>2072</v>
      </c>
      <c r="E96" s="114"/>
      <c r="F96" s="115">
        <v>2</v>
      </c>
      <c r="G96" s="115"/>
      <c r="H96" s="115">
        <v>3888221.15</v>
      </c>
    </row>
    <row r="97" spans="1:8" x14ac:dyDescent="0.25">
      <c r="A97" s="109" t="s">
        <v>2073</v>
      </c>
      <c r="B97" s="109" t="s">
        <v>1955</v>
      </c>
      <c r="C97" s="109" t="s">
        <v>2074</v>
      </c>
      <c r="D97" s="109" t="s">
        <v>2075</v>
      </c>
      <c r="E97" s="109" t="s">
        <v>2076</v>
      </c>
      <c r="F97" s="115"/>
      <c r="G97" s="115">
        <v>1746.74</v>
      </c>
      <c r="H97" s="115">
        <v>3886474.41</v>
      </c>
    </row>
    <row r="98" spans="1:8" x14ac:dyDescent="0.25">
      <c r="A98" s="109" t="s">
        <v>2073</v>
      </c>
      <c r="B98" s="109" t="s">
        <v>1959</v>
      </c>
      <c r="C98" s="109" t="s">
        <v>1960</v>
      </c>
      <c r="D98" s="109" t="s">
        <v>2077</v>
      </c>
      <c r="E98" s="109" t="s">
        <v>2078</v>
      </c>
      <c r="F98" s="115">
        <v>120</v>
      </c>
      <c r="G98" s="115"/>
      <c r="H98" s="115">
        <v>3886594.41</v>
      </c>
    </row>
    <row r="99" spans="1:8" x14ac:dyDescent="0.25">
      <c r="A99" s="109" t="s">
        <v>2073</v>
      </c>
      <c r="B99" s="109" t="s">
        <v>1959</v>
      </c>
      <c r="C99" s="109" t="s">
        <v>1960</v>
      </c>
      <c r="D99" s="109" t="s">
        <v>2079</v>
      </c>
      <c r="E99" s="109" t="s">
        <v>2078</v>
      </c>
      <c r="F99" s="115">
        <v>215</v>
      </c>
      <c r="G99" s="115"/>
      <c r="H99" s="115">
        <v>3886809.41</v>
      </c>
    </row>
    <row r="100" spans="1:8" x14ac:dyDescent="0.25">
      <c r="A100" s="109" t="s">
        <v>2073</v>
      </c>
      <c r="B100" s="109" t="s">
        <v>1959</v>
      </c>
      <c r="C100" s="109" t="s">
        <v>1960</v>
      </c>
      <c r="D100" s="109" t="s">
        <v>2080</v>
      </c>
      <c r="E100" s="109" t="s">
        <v>2081</v>
      </c>
      <c r="F100" s="115">
        <v>125</v>
      </c>
      <c r="G100" s="115"/>
      <c r="H100" s="115">
        <v>3886934.41</v>
      </c>
    </row>
    <row r="101" spans="1:8" x14ac:dyDescent="0.25">
      <c r="A101" s="109" t="s">
        <v>2073</v>
      </c>
      <c r="B101" s="109" t="s">
        <v>1959</v>
      </c>
      <c r="C101" s="109" t="s">
        <v>1960</v>
      </c>
      <c r="D101" s="109" t="s">
        <v>2082</v>
      </c>
      <c r="E101" s="109" t="s">
        <v>2083</v>
      </c>
      <c r="F101" s="115">
        <v>200</v>
      </c>
      <c r="G101" s="115"/>
      <c r="H101" s="115">
        <v>3887134.41</v>
      </c>
    </row>
    <row r="102" spans="1:8" x14ac:dyDescent="0.25">
      <c r="A102" s="109" t="s">
        <v>2073</v>
      </c>
      <c r="B102" s="109" t="s">
        <v>1959</v>
      </c>
      <c r="C102" s="109" t="s">
        <v>1960</v>
      </c>
      <c r="D102" s="109" t="s">
        <v>2084</v>
      </c>
      <c r="E102" s="109" t="s">
        <v>2085</v>
      </c>
      <c r="F102" s="115">
        <v>50</v>
      </c>
      <c r="G102" s="115"/>
      <c r="H102" s="115">
        <v>3887184.41</v>
      </c>
    </row>
    <row r="103" spans="1:8" x14ac:dyDescent="0.25">
      <c r="A103" s="109" t="s">
        <v>2073</v>
      </c>
      <c r="B103" s="109" t="s">
        <v>1959</v>
      </c>
      <c r="C103" s="109" t="s">
        <v>1960</v>
      </c>
      <c r="D103" s="109" t="s">
        <v>2086</v>
      </c>
      <c r="E103" s="109" t="s">
        <v>2085</v>
      </c>
      <c r="F103" s="115">
        <v>105</v>
      </c>
      <c r="G103" s="115"/>
      <c r="H103" s="115">
        <v>3887289.41</v>
      </c>
    </row>
    <row r="104" spans="1:8" x14ac:dyDescent="0.25">
      <c r="A104" s="109" t="s">
        <v>2073</v>
      </c>
      <c r="B104" s="109" t="s">
        <v>1959</v>
      </c>
      <c r="C104" s="109" t="s">
        <v>1960</v>
      </c>
      <c r="D104" s="109" t="s">
        <v>2087</v>
      </c>
      <c r="E104" s="109" t="s">
        <v>2088</v>
      </c>
      <c r="F104" s="115">
        <v>200</v>
      </c>
      <c r="G104" s="115"/>
      <c r="H104" s="115">
        <v>3887489.41</v>
      </c>
    </row>
    <row r="105" spans="1:8" x14ac:dyDescent="0.25">
      <c r="A105" s="109" t="s">
        <v>2073</v>
      </c>
      <c r="B105" s="109" t="s">
        <v>1959</v>
      </c>
      <c r="C105" s="109" t="s">
        <v>1960</v>
      </c>
      <c r="D105" s="109" t="s">
        <v>2089</v>
      </c>
      <c r="E105" s="109" t="s">
        <v>2090</v>
      </c>
      <c r="F105" s="115">
        <v>115</v>
      </c>
      <c r="G105" s="115"/>
      <c r="H105" s="115">
        <v>3887604.41</v>
      </c>
    </row>
    <row r="106" spans="1:8" x14ac:dyDescent="0.25">
      <c r="A106" s="109" t="s">
        <v>2073</v>
      </c>
      <c r="B106" s="109" t="s">
        <v>1959</v>
      </c>
      <c r="C106" s="109" t="s">
        <v>1960</v>
      </c>
      <c r="D106" s="109" t="s">
        <v>2091</v>
      </c>
      <c r="E106" s="109" t="s">
        <v>2092</v>
      </c>
      <c r="F106" s="115">
        <v>200</v>
      </c>
      <c r="G106" s="115"/>
      <c r="H106" s="115">
        <v>3887804.41</v>
      </c>
    </row>
    <row r="107" spans="1:8" x14ac:dyDescent="0.25">
      <c r="A107" s="109" t="s">
        <v>2073</v>
      </c>
      <c r="B107" s="109" t="s">
        <v>1959</v>
      </c>
      <c r="C107" s="109" t="s">
        <v>1960</v>
      </c>
      <c r="D107" s="109" t="s">
        <v>2093</v>
      </c>
      <c r="E107" s="109" t="s">
        <v>2094</v>
      </c>
      <c r="F107" s="115">
        <v>200</v>
      </c>
      <c r="G107" s="115"/>
      <c r="H107" s="115">
        <v>3888004.41</v>
      </c>
    </row>
    <row r="108" spans="1:8" x14ac:dyDescent="0.25">
      <c r="A108" s="109" t="s">
        <v>2073</v>
      </c>
      <c r="B108" s="109" t="s">
        <v>1959</v>
      </c>
      <c r="C108" s="109" t="s">
        <v>1960</v>
      </c>
      <c r="D108" s="109" t="s">
        <v>2095</v>
      </c>
      <c r="E108" s="109" t="s">
        <v>2096</v>
      </c>
      <c r="F108" s="115">
        <v>500</v>
      </c>
      <c r="G108" s="115"/>
      <c r="H108" s="115">
        <v>3888504.41</v>
      </c>
    </row>
    <row r="109" spans="1:8" x14ac:dyDescent="0.25">
      <c r="A109" s="109" t="s">
        <v>2073</v>
      </c>
      <c r="B109" s="109" t="s">
        <v>1959</v>
      </c>
      <c r="C109" s="109" t="s">
        <v>1960</v>
      </c>
      <c r="D109" s="109" t="s">
        <v>2095</v>
      </c>
      <c r="E109" s="109" t="s">
        <v>2097</v>
      </c>
      <c r="F109" s="115">
        <v>1260.9000000000001</v>
      </c>
      <c r="G109" s="115"/>
      <c r="H109" s="115">
        <v>3889765.31</v>
      </c>
    </row>
    <row r="110" spans="1:8" x14ac:dyDescent="0.25">
      <c r="A110" s="109" t="s">
        <v>2073</v>
      </c>
      <c r="B110" s="109" t="s">
        <v>1959</v>
      </c>
      <c r="C110" s="109" t="s">
        <v>1960</v>
      </c>
      <c r="D110" s="109" t="s">
        <v>2098</v>
      </c>
      <c r="E110" s="114"/>
      <c r="F110" s="115">
        <v>40</v>
      </c>
      <c r="G110" s="115"/>
      <c r="H110" s="115">
        <v>3889805.31</v>
      </c>
    </row>
    <row r="111" spans="1:8" x14ac:dyDescent="0.25">
      <c r="A111" s="109" t="s">
        <v>2073</v>
      </c>
      <c r="B111" s="109" t="s">
        <v>1959</v>
      </c>
      <c r="C111" s="109" t="s">
        <v>1960</v>
      </c>
      <c r="D111" s="109" t="s">
        <v>2099</v>
      </c>
      <c r="E111" s="114"/>
      <c r="F111" s="115">
        <v>25</v>
      </c>
      <c r="G111" s="115"/>
      <c r="H111" s="115">
        <v>3889830.31</v>
      </c>
    </row>
    <row r="112" spans="1:8" x14ac:dyDescent="0.25">
      <c r="A112" s="109" t="s">
        <v>2100</v>
      </c>
      <c r="B112" s="109" t="s">
        <v>1901</v>
      </c>
      <c r="C112" s="109" t="s">
        <v>2101</v>
      </c>
      <c r="D112" s="109" t="s">
        <v>2102</v>
      </c>
      <c r="E112" s="109" t="s">
        <v>2103</v>
      </c>
      <c r="F112" s="115">
        <v>60.97</v>
      </c>
      <c r="G112" s="115"/>
      <c r="H112" s="115">
        <v>3889891.28</v>
      </c>
    </row>
    <row r="113" spans="1:8" x14ac:dyDescent="0.25">
      <c r="A113" s="109" t="s">
        <v>2100</v>
      </c>
      <c r="B113" s="109" t="s">
        <v>1901</v>
      </c>
      <c r="C113" s="109" t="s">
        <v>1902</v>
      </c>
      <c r="D113" s="109" t="s">
        <v>2104</v>
      </c>
      <c r="E113" s="109" t="s">
        <v>2105</v>
      </c>
      <c r="F113" s="115"/>
      <c r="G113" s="115">
        <v>24132.62</v>
      </c>
      <c r="H113" s="115">
        <v>3865758.66</v>
      </c>
    </row>
    <row r="114" spans="1:8" x14ac:dyDescent="0.25">
      <c r="A114" s="109" t="s">
        <v>2100</v>
      </c>
      <c r="B114" s="109" t="s">
        <v>1901</v>
      </c>
      <c r="C114" s="109" t="s">
        <v>1902</v>
      </c>
      <c r="D114" s="109" t="s">
        <v>2106</v>
      </c>
      <c r="E114" s="109" t="s">
        <v>2107</v>
      </c>
      <c r="F114" s="115"/>
      <c r="G114" s="115">
        <v>355.61</v>
      </c>
      <c r="H114" s="115">
        <v>3865403.05</v>
      </c>
    </row>
    <row r="115" spans="1:8" x14ac:dyDescent="0.25">
      <c r="A115" s="109" t="s">
        <v>2100</v>
      </c>
      <c r="B115" s="109" t="s">
        <v>1901</v>
      </c>
      <c r="C115" s="109" t="s">
        <v>1902</v>
      </c>
      <c r="D115" s="109" t="s">
        <v>2108</v>
      </c>
      <c r="E115" s="109" t="s">
        <v>2109</v>
      </c>
      <c r="F115" s="115"/>
      <c r="G115" s="115">
        <v>1541.18</v>
      </c>
      <c r="H115" s="115">
        <v>3863861.87</v>
      </c>
    </row>
    <row r="116" spans="1:8" x14ac:dyDescent="0.25">
      <c r="A116" s="109" t="s">
        <v>2100</v>
      </c>
      <c r="B116" s="109" t="s">
        <v>1901</v>
      </c>
      <c r="C116" s="109" t="s">
        <v>1902</v>
      </c>
      <c r="D116" s="109" t="s">
        <v>2110</v>
      </c>
      <c r="E116" s="109" t="s">
        <v>2111</v>
      </c>
      <c r="F116" s="115"/>
      <c r="G116" s="115">
        <v>227.98</v>
      </c>
      <c r="H116" s="115">
        <v>3863633.89</v>
      </c>
    </row>
    <row r="117" spans="1:8" x14ac:dyDescent="0.25">
      <c r="A117" s="109" t="s">
        <v>2100</v>
      </c>
      <c r="B117" s="109" t="s">
        <v>1901</v>
      </c>
      <c r="C117" s="109" t="s">
        <v>1902</v>
      </c>
      <c r="D117" s="109" t="s">
        <v>2112</v>
      </c>
      <c r="E117" s="109" t="s">
        <v>2113</v>
      </c>
      <c r="F117" s="115"/>
      <c r="G117" s="115">
        <v>216.34</v>
      </c>
      <c r="H117" s="115">
        <v>3863417.55</v>
      </c>
    </row>
    <row r="118" spans="1:8" x14ac:dyDescent="0.25">
      <c r="A118" s="109" t="s">
        <v>2100</v>
      </c>
      <c r="B118" s="109" t="s">
        <v>1901</v>
      </c>
      <c r="C118" s="109" t="s">
        <v>1902</v>
      </c>
      <c r="D118" s="109" t="s">
        <v>2114</v>
      </c>
      <c r="E118" s="109" t="s">
        <v>2115</v>
      </c>
      <c r="F118" s="115"/>
      <c r="G118" s="115">
        <v>1639.59</v>
      </c>
      <c r="H118" s="115">
        <v>3861777.96</v>
      </c>
    </row>
    <row r="119" spans="1:8" x14ac:dyDescent="0.25">
      <c r="A119" s="109" t="s">
        <v>2100</v>
      </c>
      <c r="B119" s="109" t="s">
        <v>1901</v>
      </c>
      <c r="C119" s="109" t="s">
        <v>1902</v>
      </c>
      <c r="D119" s="109" t="s">
        <v>2116</v>
      </c>
      <c r="E119" s="109" t="s">
        <v>2117</v>
      </c>
      <c r="F119" s="115"/>
      <c r="G119" s="115">
        <v>219.16</v>
      </c>
      <c r="H119" s="115">
        <v>3861558.8</v>
      </c>
    </row>
    <row r="120" spans="1:8" x14ac:dyDescent="0.25">
      <c r="A120" s="109" t="s">
        <v>2100</v>
      </c>
      <c r="B120" s="109" t="s">
        <v>1901</v>
      </c>
      <c r="C120" s="109" t="s">
        <v>1902</v>
      </c>
      <c r="D120" s="109" t="s">
        <v>2118</v>
      </c>
      <c r="E120" s="109" t="s">
        <v>2119</v>
      </c>
      <c r="F120" s="115"/>
      <c r="G120" s="115">
        <v>1446.21</v>
      </c>
      <c r="H120" s="115">
        <v>3860112.59</v>
      </c>
    </row>
    <row r="121" spans="1:8" x14ac:dyDescent="0.25">
      <c r="A121" s="109" t="s">
        <v>2100</v>
      </c>
      <c r="B121" s="109" t="s">
        <v>1901</v>
      </c>
      <c r="C121" s="109" t="s">
        <v>1902</v>
      </c>
      <c r="D121" s="109" t="s">
        <v>2120</v>
      </c>
      <c r="E121" s="109" t="s">
        <v>2121</v>
      </c>
      <c r="F121" s="115"/>
      <c r="G121" s="115">
        <v>269.82</v>
      </c>
      <c r="H121" s="115">
        <v>3859842.77</v>
      </c>
    </row>
    <row r="122" spans="1:8" x14ac:dyDescent="0.25">
      <c r="A122" s="109" t="s">
        <v>2100</v>
      </c>
      <c r="B122" s="109" t="s">
        <v>1901</v>
      </c>
      <c r="C122" s="109" t="s">
        <v>1902</v>
      </c>
      <c r="D122" s="109" t="s">
        <v>2122</v>
      </c>
      <c r="E122" s="109" t="s">
        <v>2123</v>
      </c>
      <c r="F122" s="115"/>
      <c r="G122" s="115">
        <v>253.06</v>
      </c>
      <c r="H122" s="115">
        <v>3859589.71</v>
      </c>
    </row>
    <row r="123" spans="1:8" x14ac:dyDescent="0.25">
      <c r="A123" s="109" t="s">
        <v>2100</v>
      </c>
      <c r="B123" s="109" t="s">
        <v>1901</v>
      </c>
      <c r="C123" s="109" t="s">
        <v>1902</v>
      </c>
      <c r="D123" s="109" t="s">
        <v>2124</v>
      </c>
      <c r="E123" s="109" t="s">
        <v>2125</v>
      </c>
      <c r="F123" s="115"/>
      <c r="G123" s="115">
        <v>249.59</v>
      </c>
      <c r="H123" s="115">
        <v>3859340.12</v>
      </c>
    </row>
    <row r="124" spans="1:8" x14ac:dyDescent="0.25">
      <c r="A124" s="109" t="s">
        <v>2100</v>
      </c>
      <c r="B124" s="109" t="s">
        <v>1901</v>
      </c>
      <c r="C124" s="109" t="s">
        <v>1902</v>
      </c>
      <c r="D124" s="109" t="s">
        <v>2126</v>
      </c>
      <c r="E124" s="109" t="s">
        <v>2127</v>
      </c>
      <c r="F124" s="115"/>
      <c r="G124" s="115">
        <v>595</v>
      </c>
      <c r="H124" s="115">
        <v>3858745.12</v>
      </c>
    </row>
    <row r="125" spans="1:8" x14ac:dyDescent="0.25">
      <c r="A125" s="109" t="s">
        <v>2100</v>
      </c>
      <c r="B125" s="109" t="s">
        <v>1901</v>
      </c>
      <c r="C125" s="109" t="s">
        <v>1902</v>
      </c>
      <c r="D125" s="109" t="s">
        <v>2128</v>
      </c>
      <c r="E125" s="109" t="s">
        <v>2129</v>
      </c>
      <c r="F125" s="115"/>
      <c r="G125" s="115">
        <v>3183.55</v>
      </c>
      <c r="H125" s="115">
        <v>3855561.57</v>
      </c>
    </row>
    <row r="126" spans="1:8" x14ac:dyDescent="0.25">
      <c r="A126" s="109" t="s">
        <v>2100</v>
      </c>
      <c r="B126" s="109" t="s">
        <v>1901</v>
      </c>
      <c r="C126" s="109" t="s">
        <v>1902</v>
      </c>
      <c r="D126" s="109" t="s">
        <v>2130</v>
      </c>
      <c r="E126" s="109" t="s">
        <v>2131</v>
      </c>
      <c r="F126" s="115"/>
      <c r="G126" s="115">
        <v>69.959999999999994</v>
      </c>
      <c r="H126" s="115">
        <v>3855491.61</v>
      </c>
    </row>
    <row r="127" spans="1:8" x14ac:dyDescent="0.25">
      <c r="A127" s="109" t="s">
        <v>2100</v>
      </c>
      <c r="B127" s="109" t="s">
        <v>1901</v>
      </c>
      <c r="C127" s="109" t="s">
        <v>1902</v>
      </c>
      <c r="D127" s="109" t="s">
        <v>2132</v>
      </c>
      <c r="E127" s="109" t="s">
        <v>2133</v>
      </c>
      <c r="F127" s="115"/>
      <c r="G127" s="115">
        <v>209.7</v>
      </c>
      <c r="H127" s="115">
        <v>3855281.91</v>
      </c>
    </row>
    <row r="128" spans="1:8" x14ac:dyDescent="0.25">
      <c r="A128" s="109" t="s">
        <v>2100</v>
      </c>
      <c r="B128" s="109" t="s">
        <v>1901</v>
      </c>
      <c r="C128" s="109" t="s">
        <v>1902</v>
      </c>
      <c r="D128" s="109" t="s">
        <v>2134</v>
      </c>
      <c r="E128" s="109" t="s">
        <v>2135</v>
      </c>
      <c r="F128" s="115"/>
      <c r="G128" s="115">
        <v>344.44</v>
      </c>
      <c r="H128" s="115">
        <v>3854937.47</v>
      </c>
    </row>
    <row r="129" spans="1:8" x14ac:dyDescent="0.25">
      <c r="A129" s="109" t="s">
        <v>2100</v>
      </c>
      <c r="B129" s="109" t="s">
        <v>1901</v>
      </c>
      <c r="C129" s="109" t="s">
        <v>1902</v>
      </c>
      <c r="D129" s="109" t="s">
        <v>2136</v>
      </c>
      <c r="E129" s="109" t="s">
        <v>2137</v>
      </c>
      <c r="F129" s="115"/>
      <c r="G129" s="115">
        <v>3018</v>
      </c>
      <c r="H129" s="115">
        <v>3851919.47</v>
      </c>
    </row>
    <row r="130" spans="1:8" x14ac:dyDescent="0.25">
      <c r="A130" s="109" t="s">
        <v>2100</v>
      </c>
      <c r="B130" s="109" t="s">
        <v>1901</v>
      </c>
      <c r="C130" s="109" t="s">
        <v>1902</v>
      </c>
      <c r="D130" s="109" t="s">
        <v>2138</v>
      </c>
      <c r="E130" s="109" t="s">
        <v>2139</v>
      </c>
      <c r="F130" s="115"/>
      <c r="G130" s="115">
        <v>96</v>
      </c>
      <c r="H130" s="115">
        <v>3851823.47</v>
      </c>
    </row>
    <row r="131" spans="1:8" x14ac:dyDescent="0.25">
      <c r="A131" s="109" t="s">
        <v>2100</v>
      </c>
      <c r="B131" s="109" t="s">
        <v>1901</v>
      </c>
      <c r="C131" s="109" t="s">
        <v>1902</v>
      </c>
      <c r="D131" s="109" t="s">
        <v>2140</v>
      </c>
      <c r="E131" s="109" t="s">
        <v>2141</v>
      </c>
      <c r="F131" s="115"/>
      <c r="G131" s="115">
        <v>518</v>
      </c>
      <c r="H131" s="115">
        <v>3851305.47</v>
      </c>
    </row>
    <row r="132" spans="1:8" x14ac:dyDescent="0.25">
      <c r="A132" s="109" t="s">
        <v>2100</v>
      </c>
      <c r="B132" s="109" t="s">
        <v>1901</v>
      </c>
      <c r="C132" s="109" t="s">
        <v>1902</v>
      </c>
      <c r="D132" s="109" t="s">
        <v>2142</v>
      </c>
      <c r="E132" s="109" t="s">
        <v>2143</v>
      </c>
      <c r="F132" s="115"/>
      <c r="G132" s="115">
        <v>94.66</v>
      </c>
      <c r="H132" s="115">
        <v>3851210.81</v>
      </c>
    </row>
    <row r="133" spans="1:8" x14ac:dyDescent="0.25">
      <c r="A133" s="109" t="s">
        <v>2100</v>
      </c>
      <c r="B133" s="109" t="s">
        <v>1901</v>
      </c>
      <c r="C133" s="109" t="s">
        <v>1902</v>
      </c>
      <c r="D133" s="109" t="s">
        <v>2144</v>
      </c>
      <c r="E133" s="109" t="s">
        <v>2145</v>
      </c>
      <c r="F133" s="115"/>
      <c r="G133" s="115">
        <v>219.16</v>
      </c>
      <c r="H133" s="115">
        <v>3850991.65</v>
      </c>
    </row>
    <row r="134" spans="1:8" x14ac:dyDescent="0.25">
      <c r="A134" s="109" t="s">
        <v>2100</v>
      </c>
      <c r="B134" s="109" t="s">
        <v>1901</v>
      </c>
      <c r="C134" s="109" t="s">
        <v>1902</v>
      </c>
      <c r="D134" s="109" t="s">
        <v>2146</v>
      </c>
      <c r="E134" s="109" t="s">
        <v>2147</v>
      </c>
      <c r="F134" s="115"/>
      <c r="G134" s="115">
        <v>4700</v>
      </c>
      <c r="H134" s="115">
        <v>3846291.65</v>
      </c>
    </row>
    <row r="135" spans="1:8" x14ac:dyDescent="0.25">
      <c r="A135" s="109" t="s">
        <v>2100</v>
      </c>
      <c r="B135" s="109" t="s">
        <v>1901</v>
      </c>
      <c r="C135" s="109" t="s">
        <v>1902</v>
      </c>
      <c r="D135" s="109" t="s">
        <v>2148</v>
      </c>
      <c r="E135" s="109" t="s">
        <v>2149</v>
      </c>
      <c r="F135" s="115"/>
      <c r="G135" s="115">
        <v>1144.8399999999999</v>
      </c>
      <c r="H135" s="115">
        <v>3845146.81</v>
      </c>
    </row>
    <row r="136" spans="1:8" x14ac:dyDescent="0.25">
      <c r="A136" s="109" t="s">
        <v>2100</v>
      </c>
      <c r="B136" s="109" t="s">
        <v>1901</v>
      </c>
      <c r="C136" s="109" t="s">
        <v>1902</v>
      </c>
      <c r="D136" s="109" t="s">
        <v>2150</v>
      </c>
      <c r="E136" s="109" t="s">
        <v>2151</v>
      </c>
      <c r="F136" s="115"/>
      <c r="G136" s="115">
        <v>244.3</v>
      </c>
      <c r="H136" s="115">
        <v>3844902.51</v>
      </c>
    </row>
    <row r="137" spans="1:8" x14ac:dyDescent="0.25">
      <c r="A137" s="109" t="s">
        <v>2100</v>
      </c>
      <c r="B137" s="109" t="s">
        <v>1901</v>
      </c>
      <c r="C137" s="109" t="s">
        <v>1902</v>
      </c>
      <c r="D137" s="109" t="s">
        <v>2152</v>
      </c>
      <c r="E137" s="109" t="s">
        <v>2153</v>
      </c>
      <c r="F137" s="115"/>
      <c r="G137" s="115">
        <v>1124.24</v>
      </c>
      <c r="H137" s="115">
        <v>3843778.27</v>
      </c>
    </row>
    <row r="138" spans="1:8" x14ac:dyDescent="0.25">
      <c r="A138" s="109" t="s">
        <v>2100</v>
      </c>
      <c r="B138" s="109" t="s">
        <v>1901</v>
      </c>
      <c r="C138" s="109" t="s">
        <v>1902</v>
      </c>
      <c r="D138" s="109" t="s">
        <v>2154</v>
      </c>
      <c r="E138" s="109" t="s">
        <v>2155</v>
      </c>
      <c r="F138" s="115"/>
      <c r="G138" s="115">
        <v>915</v>
      </c>
      <c r="H138" s="115">
        <v>3842863.27</v>
      </c>
    </row>
    <row r="139" spans="1:8" x14ac:dyDescent="0.25">
      <c r="A139" s="109" t="s">
        <v>2100</v>
      </c>
      <c r="B139" s="109" t="s">
        <v>1901</v>
      </c>
      <c r="C139" s="109" t="s">
        <v>1902</v>
      </c>
      <c r="D139" s="109" t="s">
        <v>2156</v>
      </c>
      <c r="E139" s="109" t="s">
        <v>2157</v>
      </c>
      <c r="F139" s="115"/>
      <c r="G139" s="115">
        <v>219.76</v>
      </c>
      <c r="H139" s="115">
        <v>3842643.51</v>
      </c>
    </row>
    <row r="140" spans="1:8" x14ac:dyDescent="0.25">
      <c r="A140" s="109" t="s">
        <v>2100</v>
      </c>
      <c r="B140" s="109" t="s">
        <v>1901</v>
      </c>
      <c r="C140" s="109" t="s">
        <v>1902</v>
      </c>
      <c r="D140" s="109" t="s">
        <v>2158</v>
      </c>
      <c r="E140" s="109" t="s">
        <v>2159</v>
      </c>
      <c r="F140" s="115"/>
      <c r="G140" s="115">
        <v>45</v>
      </c>
      <c r="H140" s="115">
        <v>3842598.51</v>
      </c>
    </row>
    <row r="141" spans="1:8" x14ac:dyDescent="0.25">
      <c r="A141" s="109" t="s">
        <v>2100</v>
      </c>
      <c r="B141" s="109" t="s">
        <v>1901</v>
      </c>
      <c r="C141" s="109" t="s">
        <v>1902</v>
      </c>
      <c r="D141" s="109" t="s">
        <v>2160</v>
      </c>
      <c r="E141" s="109" t="s">
        <v>2161</v>
      </c>
      <c r="F141" s="115"/>
      <c r="G141" s="115">
        <v>393</v>
      </c>
      <c r="H141" s="115">
        <v>3842205.51</v>
      </c>
    </row>
    <row r="142" spans="1:8" x14ac:dyDescent="0.25">
      <c r="A142" s="109" t="s">
        <v>2100</v>
      </c>
      <c r="B142" s="109" t="s">
        <v>1901</v>
      </c>
      <c r="C142" s="109" t="s">
        <v>1902</v>
      </c>
      <c r="D142" s="109" t="s">
        <v>2162</v>
      </c>
      <c r="E142" s="109" t="s">
        <v>2163</v>
      </c>
      <c r="F142" s="115"/>
      <c r="G142" s="115">
        <v>1168.44</v>
      </c>
      <c r="H142" s="115">
        <v>3841037.07</v>
      </c>
    </row>
    <row r="143" spans="1:8" x14ac:dyDescent="0.25">
      <c r="A143" s="109" t="s">
        <v>2100</v>
      </c>
      <c r="B143" s="109" t="s">
        <v>1901</v>
      </c>
      <c r="C143" s="109" t="s">
        <v>1902</v>
      </c>
      <c r="D143" s="109" t="s">
        <v>2164</v>
      </c>
      <c r="E143" s="109" t="s">
        <v>2165</v>
      </c>
      <c r="F143" s="115"/>
      <c r="G143" s="115">
        <v>99.3</v>
      </c>
      <c r="H143" s="115">
        <v>3840937.77</v>
      </c>
    </row>
    <row r="144" spans="1:8" x14ac:dyDescent="0.25">
      <c r="A144" s="109" t="s">
        <v>2100</v>
      </c>
      <c r="B144" s="109" t="s">
        <v>1901</v>
      </c>
      <c r="C144" s="109" t="s">
        <v>1902</v>
      </c>
      <c r="D144" s="109" t="s">
        <v>2166</v>
      </c>
      <c r="E144" s="109" t="s">
        <v>2167</v>
      </c>
      <c r="F144" s="115"/>
      <c r="G144" s="115">
        <v>387.71</v>
      </c>
      <c r="H144" s="115">
        <v>3840550.06</v>
      </c>
    </row>
    <row r="145" spans="1:8" x14ac:dyDescent="0.25">
      <c r="A145" s="109" t="s">
        <v>2100</v>
      </c>
      <c r="B145" s="109" t="s">
        <v>1901</v>
      </c>
      <c r="C145" s="109" t="s">
        <v>1902</v>
      </c>
      <c r="D145" s="109" t="s">
        <v>2168</v>
      </c>
      <c r="E145" s="109" t="s">
        <v>2169</v>
      </c>
      <c r="F145" s="115"/>
      <c r="G145" s="115">
        <v>1951.36</v>
      </c>
      <c r="H145" s="115">
        <v>3838598.7</v>
      </c>
    </row>
    <row r="146" spans="1:8" x14ac:dyDescent="0.25">
      <c r="A146" s="109" t="s">
        <v>2100</v>
      </c>
      <c r="B146" s="109" t="s">
        <v>1901</v>
      </c>
      <c r="C146" s="109" t="s">
        <v>1902</v>
      </c>
      <c r="D146" s="109" t="s">
        <v>2170</v>
      </c>
      <c r="E146" s="109" t="s">
        <v>2171</v>
      </c>
      <c r="F146" s="115"/>
      <c r="G146" s="115">
        <v>1145</v>
      </c>
      <c r="H146" s="115">
        <v>3837453.7</v>
      </c>
    </row>
    <row r="147" spans="1:8" x14ac:dyDescent="0.25">
      <c r="A147" s="109" t="s">
        <v>2100</v>
      </c>
      <c r="B147" s="109" t="s">
        <v>1901</v>
      </c>
      <c r="C147" s="109" t="s">
        <v>1902</v>
      </c>
      <c r="D147" s="109" t="s">
        <v>2172</v>
      </c>
      <c r="E147" s="109" t="s">
        <v>2173</v>
      </c>
      <c r="F147" s="115"/>
      <c r="G147" s="115">
        <v>16750</v>
      </c>
      <c r="H147" s="115">
        <v>3820703.7</v>
      </c>
    </row>
    <row r="148" spans="1:8" x14ac:dyDescent="0.25">
      <c r="A148" s="109" t="s">
        <v>2100</v>
      </c>
      <c r="B148" s="109" t="s">
        <v>1901</v>
      </c>
      <c r="C148" s="109" t="s">
        <v>1902</v>
      </c>
      <c r="D148" s="109" t="s">
        <v>2174</v>
      </c>
      <c r="E148" s="109" t="s">
        <v>2175</v>
      </c>
      <c r="F148" s="115"/>
      <c r="G148" s="115">
        <v>38011.379999999997</v>
      </c>
      <c r="H148" s="115">
        <v>3782692.32</v>
      </c>
    </row>
    <row r="149" spans="1:8" x14ac:dyDescent="0.25">
      <c r="A149" s="109" t="s">
        <v>2100</v>
      </c>
      <c r="B149" s="109" t="s">
        <v>1901</v>
      </c>
      <c r="C149" s="109" t="s">
        <v>1902</v>
      </c>
      <c r="D149" s="109" t="s">
        <v>2176</v>
      </c>
      <c r="E149" s="109" t="s">
        <v>2177</v>
      </c>
      <c r="F149" s="115"/>
      <c r="G149" s="115">
        <v>1900</v>
      </c>
      <c r="H149" s="115">
        <v>3780792.3199999998</v>
      </c>
    </row>
    <row r="150" spans="1:8" x14ac:dyDescent="0.25">
      <c r="A150" s="109" t="s">
        <v>2100</v>
      </c>
      <c r="B150" s="109" t="s">
        <v>1901</v>
      </c>
      <c r="C150" s="109" t="s">
        <v>1902</v>
      </c>
      <c r="D150" s="109" t="s">
        <v>2178</v>
      </c>
      <c r="E150" s="109" t="s">
        <v>2179</v>
      </c>
      <c r="F150" s="115"/>
      <c r="G150" s="115">
        <v>1865</v>
      </c>
      <c r="H150" s="115">
        <v>3778927.32</v>
      </c>
    </row>
    <row r="151" spans="1:8" x14ac:dyDescent="0.25">
      <c r="A151" s="109" t="s">
        <v>2100</v>
      </c>
      <c r="B151" s="109" t="s">
        <v>1901</v>
      </c>
      <c r="C151" s="109" t="s">
        <v>1902</v>
      </c>
      <c r="D151" s="109" t="s">
        <v>2180</v>
      </c>
      <c r="E151" s="109" t="s">
        <v>2181</v>
      </c>
      <c r="F151" s="115"/>
      <c r="G151" s="115">
        <v>219.16</v>
      </c>
      <c r="H151" s="115">
        <v>3778708.16</v>
      </c>
    </row>
    <row r="152" spans="1:8" x14ac:dyDescent="0.25">
      <c r="A152" s="109" t="s">
        <v>2100</v>
      </c>
      <c r="B152" s="109" t="s">
        <v>1901</v>
      </c>
      <c r="C152" s="109" t="s">
        <v>1902</v>
      </c>
      <c r="D152" s="109" t="s">
        <v>2182</v>
      </c>
      <c r="E152" s="109" t="s">
        <v>2183</v>
      </c>
      <c r="F152" s="115"/>
      <c r="G152" s="115">
        <v>440</v>
      </c>
      <c r="H152" s="115">
        <v>3778268.16</v>
      </c>
    </row>
    <row r="153" spans="1:8" x14ac:dyDescent="0.25">
      <c r="A153" s="109" t="s">
        <v>2100</v>
      </c>
      <c r="B153" s="109" t="s">
        <v>1901</v>
      </c>
      <c r="C153" s="109" t="s">
        <v>1902</v>
      </c>
      <c r="D153" s="109" t="s">
        <v>2184</v>
      </c>
      <c r="E153" s="109" t="s">
        <v>2185</v>
      </c>
      <c r="F153" s="115"/>
      <c r="G153" s="115">
        <v>21291.82</v>
      </c>
      <c r="H153" s="115">
        <v>3756976.34</v>
      </c>
    </row>
    <row r="154" spans="1:8" x14ac:dyDescent="0.25">
      <c r="A154" s="109" t="s">
        <v>2100</v>
      </c>
      <c r="B154" s="109" t="s">
        <v>1901</v>
      </c>
      <c r="C154" s="109" t="s">
        <v>1902</v>
      </c>
      <c r="D154" s="109" t="s">
        <v>2186</v>
      </c>
      <c r="E154" s="109" t="s">
        <v>2187</v>
      </c>
      <c r="F154" s="115"/>
      <c r="G154" s="115">
        <v>7422.67</v>
      </c>
      <c r="H154" s="115">
        <v>3749553.67</v>
      </c>
    </row>
    <row r="155" spans="1:8" x14ac:dyDescent="0.25">
      <c r="A155" s="109" t="s">
        <v>2100</v>
      </c>
      <c r="B155" s="109" t="s">
        <v>1901</v>
      </c>
      <c r="C155" s="109" t="s">
        <v>1902</v>
      </c>
      <c r="D155" s="109" t="s">
        <v>2188</v>
      </c>
      <c r="E155" s="109" t="s">
        <v>2189</v>
      </c>
      <c r="F155" s="115"/>
      <c r="G155" s="115">
        <v>892.12</v>
      </c>
      <c r="H155" s="115">
        <v>3748661.55</v>
      </c>
    </row>
    <row r="156" spans="1:8" x14ac:dyDescent="0.25">
      <c r="A156" s="109" t="s">
        <v>2100</v>
      </c>
      <c r="B156" s="109" t="s">
        <v>1901</v>
      </c>
      <c r="C156" s="109" t="s">
        <v>1902</v>
      </c>
      <c r="D156" s="109" t="s">
        <v>2190</v>
      </c>
      <c r="E156" s="109" t="s">
        <v>2191</v>
      </c>
      <c r="F156" s="115"/>
      <c r="G156" s="115">
        <v>1998</v>
      </c>
      <c r="H156" s="115">
        <v>3746663.55</v>
      </c>
    </row>
    <row r="157" spans="1:8" x14ac:dyDescent="0.25">
      <c r="A157" s="109" t="s">
        <v>2100</v>
      </c>
      <c r="B157" s="109" t="s">
        <v>1901</v>
      </c>
      <c r="C157" s="109" t="s">
        <v>1902</v>
      </c>
      <c r="D157" s="109" t="s">
        <v>2192</v>
      </c>
      <c r="E157" s="109" t="s">
        <v>2193</v>
      </c>
      <c r="F157" s="115"/>
      <c r="G157" s="115">
        <v>1000.07</v>
      </c>
      <c r="H157" s="115">
        <v>3745663.48</v>
      </c>
    </row>
    <row r="158" spans="1:8" x14ac:dyDescent="0.25">
      <c r="A158" s="109" t="s">
        <v>2100</v>
      </c>
      <c r="B158" s="109" t="s">
        <v>1901</v>
      </c>
      <c r="C158" s="109" t="s">
        <v>1902</v>
      </c>
      <c r="D158" s="109" t="s">
        <v>2194</v>
      </c>
      <c r="E158" s="109" t="s">
        <v>2195</v>
      </c>
      <c r="F158" s="115"/>
      <c r="G158" s="115">
        <v>329</v>
      </c>
      <c r="H158" s="115">
        <v>3745334.48</v>
      </c>
    </row>
    <row r="159" spans="1:8" x14ac:dyDescent="0.25">
      <c r="A159" s="109" t="s">
        <v>2100</v>
      </c>
      <c r="B159" s="109" t="s">
        <v>1901</v>
      </c>
      <c r="C159" s="109" t="s">
        <v>1902</v>
      </c>
      <c r="D159" s="109" t="s">
        <v>2196</v>
      </c>
      <c r="E159" s="109" t="s">
        <v>2197</v>
      </c>
      <c r="F159" s="115"/>
      <c r="G159" s="115">
        <v>361.25</v>
      </c>
      <c r="H159" s="115">
        <v>3744973.23</v>
      </c>
    </row>
    <row r="160" spans="1:8" x14ac:dyDescent="0.25">
      <c r="A160" s="109" t="s">
        <v>2100</v>
      </c>
      <c r="B160" s="109" t="s">
        <v>1901</v>
      </c>
      <c r="C160" s="109" t="s">
        <v>1902</v>
      </c>
      <c r="D160" s="109" t="s">
        <v>2198</v>
      </c>
      <c r="E160" s="109" t="s">
        <v>2199</v>
      </c>
      <c r="F160" s="115"/>
      <c r="G160" s="115">
        <v>227.15</v>
      </c>
      <c r="H160" s="115">
        <v>3744746.08</v>
      </c>
    </row>
    <row r="161" spans="1:8" x14ac:dyDescent="0.25">
      <c r="A161" s="109" t="s">
        <v>2100</v>
      </c>
      <c r="B161" s="109" t="s">
        <v>1901</v>
      </c>
      <c r="C161" s="109" t="s">
        <v>1902</v>
      </c>
      <c r="D161" s="109" t="s">
        <v>2200</v>
      </c>
      <c r="E161" s="109" t="s">
        <v>2201</v>
      </c>
      <c r="F161" s="115"/>
      <c r="G161" s="115">
        <v>60.97</v>
      </c>
      <c r="H161" s="115">
        <v>3744685.11</v>
      </c>
    </row>
    <row r="162" spans="1:8" x14ac:dyDescent="0.25">
      <c r="A162" s="109" t="s">
        <v>2100</v>
      </c>
      <c r="B162" s="109" t="s">
        <v>1901</v>
      </c>
      <c r="C162" s="109" t="s">
        <v>1902</v>
      </c>
      <c r="D162" s="109" t="s">
        <v>2202</v>
      </c>
      <c r="E162" s="109" t="s">
        <v>2203</v>
      </c>
      <c r="F162" s="115"/>
      <c r="G162" s="115">
        <v>1500</v>
      </c>
      <c r="H162" s="115">
        <v>3743185.11</v>
      </c>
    </row>
    <row r="163" spans="1:8" x14ac:dyDescent="0.25">
      <c r="A163" s="109" t="s">
        <v>2100</v>
      </c>
      <c r="B163" s="109" t="s">
        <v>1901</v>
      </c>
      <c r="C163" s="109" t="s">
        <v>1902</v>
      </c>
      <c r="D163" s="109" t="s">
        <v>2204</v>
      </c>
      <c r="E163" s="109" t="s">
        <v>2205</v>
      </c>
      <c r="F163" s="115"/>
      <c r="G163" s="115">
        <v>320</v>
      </c>
      <c r="H163" s="115">
        <v>3742865.11</v>
      </c>
    </row>
    <row r="164" spans="1:8" x14ac:dyDescent="0.25">
      <c r="A164" s="109" t="s">
        <v>2100</v>
      </c>
      <c r="B164" s="109" t="s">
        <v>1901</v>
      </c>
      <c r="C164" s="109" t="s">
        <v>1902</v>
      </c>
      <c r="D164" s="109" t="s">
        <v>2206</v>
      </c>
      <c r="E164" s="109" t="s">
        <v>2207</v>
      </c>
      <c r="F164" s="115"/>
      <c r="G164" s="115">
        <v>5040</v>
      </c>
      <c r="H164" s="115">
        <v>3737825.11</v>
      </c>
    </row>
    <row r="165" spans="1:8" x14ac:dyDescent="0.25">
      <c r="A165" s="109" t="s">
        <v>2100</v>
      </c>
      <c r="B165" s="109" t="s">
        <v>1901</v>
      </c>
      <c r="C165" s="109" t="s">
        <v>1902</v>
      </c>
      <c r="D165" s="109" t="s">
        <v>2208</v>
      </c>
      <c r="E165" s="109" t="s">
        <v>2209</v>
      </c>
      <c r="F165" s="115"/>
      <c r="G165" s="115">
        <v>8333.34</v>
      </c>
      <c r="H165" s="115">
        <v>3729491.77</v>
      </c>
    </row>
    <row r="166" spans="1:8" x14ac:dyDescent="0.25">
      <c r="A166" s="109" t="s">
        <v>2100</v>
      </c>
      <c r="B166" s="109" t="s">
        <v>1901</v>
      </c>
      <c r="C166" s="109" t="s">
        <v>1902</v>
      </c>
      <c r="D166" s="109" t="s">
        <v>2210</v>
      </c>
      <c r="E166" s="109" t="s">
        <v>2211</v>
      </c>
      <c r="F166" s="115"/>
      <c r="G166" s="115">
        <v>857.38</v>
      </c>
      <c r="H166" s="115">
        <v>3728634.39</v>
      </c>
    </row>
    <row r="167" spans="1:8" x14ac:dyDescent="0.25">
      <c r="A167" s="109" t="s">
        <v>2100</v>
      </c>
      <c r="B167" s="109" t="s">
        <v>1901</v>
      </c>
      <c r="C167" s="109" t="s">
        <v>1902</v>
      </c>
      <c r="D167" s="109" t="s">
        <v>2212</v>
      </c>
      <c r="E167" s="109" t="s">
        <v>2213</v>
      </c>
      <c r="F167" s="115"/>
      <c r="G167" s="115">
        <v>14059.24</v>
      </c>
      <c r="H167" s="115">
        <v>3714575.15</v>
      </c>
    </row>
    <row r="168" spans="1:8" x14ac:dyDescent="0.25">
      <c r="A168" s="109" t="s">
        <v>2214</v>
      </c>
      <c r="B168" s="109" t="s">
        <v>2215</v>
      </c>
      <c r="C168" s="114"/>
      <c r="D168" s="109" t="s">
        <v>2216</v>
      </c>
      <c r="E168" s="114"/>
      <c r="F168" s="115"/>
      <c r="G168" s="115">
        <v>145.56</v>
      </c>
      <c r="H168" s="115">
        <v>3714429.59</v>
      </c>
    </row>
    <row r="169" spans="1:8" x14ac:dyDescent="0.25">
      <c r="A169" s="109" t="s">
        <v>2214</v>
      </c>
      <c r="B169" s="109" t="s">
        <v>2215</v>
      </c>
      <c r="C169" s="114"/>
      <c r="D169" s="109" t="s">
        <v>2216</v>
      </c>
      <c r="E169" s="114"/>
      <c r="F169" s="115">
        <v>35</v>
      </c>
      <c r="G169" s="115"/>
      <c r="H169" s="115">
        <v>3714464.59</v>
      </c>
    </row>
    <row r="170" spans="1:8" x14ac:dyDescent="0.25">
      <c r="A170" s="109" t="s">
        <v>2214</v>
      </c>
      <c r="B170" s="109" t="s">
        <v>2215</v>
      </c>
      <c r="C170" s="114"/>
      <c r="D170" s="109" t="s">
        <v>2216</v>
      </c>
      <c r="E170" s="114"/>
      <c r="F170" s="115"/>
      <c r="G170" s="115">
        <v>0.48</v>
      </c>
      <c r="H170" s="115">
        <v>3714464.11</v>
      </c>
    </row>
    <row r="171" spans="1:8" x14ac:dyDescent="0.25">
      <c r="A171" s="109" t="s">
        <v>2214</v>
      </c>
      <c r="B171" s="109" t="s">
        <v>1959</v>
      </c>
      <c r="C171" s="109" t="s">
        <v>1960</v>
      </c>
      <c r="D171" s="109" t="s">
        <v>2217</v>
      </c>
      <c r="E171" s="109" t="s">
        <v>2218</v>
      </c>
      <c r="F171" s="115">
        <v>200</v>
      </c>
      <c r="G171" s="115"/>
      <c r="H171" s="115">
        <v>3714664.11</v>
      </c>
    </row>
    <row r="172" spans="1:8" x14ac:dyDescent="0.25">
      <c r="A172" s="109" t="s">
        <v>2214</v>
      </c>
      <c r="B172" s="109" t="s">
        <v>1959</v>
      </c>
      <c r="C172" s="109" t="s">
        <v>1960</v>
      </c>
      <c r="D172" s="109" t="s">
        <v>2219</v>
      </c>
      <c r="E172" s="109" t="s">
        <v>2220</v>
      </c>
      <c r="F172" s="115">
        <v>200</v>
      </c>
      <c r="G172" s="115"/>
      <c r="H172" s="115">
        <v>3714864.11</v>
      </c>
    </row>
    <row r="173" spans="1:8" x14ac:dyDescent="0.25">
      <c r="A173" s="109" t="s">
        <v>2214</v>
      </c>
      <c r="B173" s="109" t="s">
        <v>1959</v>
      </c>
      <c r="C173" s="109" t="s">
        <v>1960</v>
      </c>
      <c r="D173" s="109" t="s">
        <v>2221</v>
      </c>
      <c r="E173" s="109" t="s">
        <v>2222</v>
      </c>
      <c r="F173" s="115">
        <v>200</v>
      </c>
      <c r="G173" s="115"/>
      <c r="H173" s="115">
        <v>3715064.11</v>
      </c>
    </row>
    <row r="174" spans="1:8" x14ac:dyDescent="0.25">
      <c r="A174" s="109" t="s">
        <v>2214</v>
      </c>
      <c r="B174" s="109" t="s">
        <v>1959</v>
      </c>
      <c r="C174" s="109" t="s">
        <v>1960</v>
      </c>
      <c r="D174" s="109" t="s">
        <v>2223</v>
      </c>
      <c r="E174" s="109" t="s">
        <v>2224</v>
      </c>
      <c r="F174" s="115">
        <v>200</v>
      </c>
      <c r="G174" s="115"/>
      <c r="H174" s="115">
        <v>3715264.11</v>
      </c>
    </row>
    <row r="175" spans="1:8" x14ac:dyDescent="0.25">
      <c r="A175" s="109" t="s">
        <v>2214</v>
      </c>
      <c r="B175" s="109" t="s">
        <v>1959</v>
      </c>
      <c r="C175" s="109" t="s">
        <v>1960</v>
      </c>
      <c r="D175" s="109" t="s">
        <v>2225</v>
      </c>
      <c r="E175" s="109" t="s">
        <v>2226</v>
      </c>
      <c r="F175" s="115">
        <v>200</v>
      </c>
      <c r="G175" s="115"/>
      <c r="H175" s="115">
        <v>3715464.11</v>
      </c>
    </row>
    <row r="176" spans="1:8" x14ac:dyDescent="0.25">
      <c r="A176" s="109" t="s">
        <v>2214</v>
      </c>
      <c r="B176" s="109" t="s">
        <v>1959</v>
      </c>
      <c r="C176" s="109" t="s">
        <v>1960</v>
      </c>
      <c r="D176" s="109" t="s">
        <v>2227</v>
      </c>
      <c r="E176" s="109" t="s">
        <v>2228</v>
      </c>
      <c r="F176" s="115">
        <v>200</v>
      </c>
      <c r="G176" s="115"/>
      <c r="H176" s="115">
        <v>3715664.11</v>
      </c>
    </row>
    <row r="177" spans="1:8" x14ac:dyDescent="0.25">
      <c r="A177" s="109" t="s">
        <v>2214</v>
      </c>
      <c r="B177" s="109" t="s">
        <v>1959</v>
      </c>
      <c r="C177" s="109" t="s">
        <v>1960</v>
      </c>
      <c r="D177" s="109" t="s">
        <v>2229</v>
      </c>
      <c r="E177" s="109" t="s">
        <v>2230</v>
      </c>
      <c r="F177" s="115">
        <v>200</v>
      </c>
      <c r="G177" s="115"/>
      <c r="H177" s="115">
        <v>3715864.11</v>
      </c>
    </row>
    <row r="178" spans="1:8" x14ac:dyDescent="0.25">
      <c r="A178" s="109" t="s">
        <v>2214</v>
      </c>
      <c r="B178" s="109" t="s">
        <v>1959</v>
      </c>
      <c r="C178" s="109" t="s">
        <v>1960</v>
      </c>
      <c r="D178" s="109" t="s">
        <v>2231</v>
      </c>
      <c r="E178" s="109" t="s">
        <v>2232</v>
      </c>
      <c r="F178" s="115">
        <v>150</v>
      </c>
      <c r="G178" s="115"/>
      <c r="H178" s="115">
        <v>3716014.11</v>
      </c>
    </row>
    <row r="179" spans="1:8" x14ac:dyDescent="0.25">
      <c r="A179" s="109" t="s">
        <v>2214</v>
      </c>
      <c r="B179" s="109" t="s">
        <v>1959</v>
      </c>
      <c r="C179" s="109" t="s">
        <v>1960</v>
      </c>
      <c r="D179" s="109" t="s">
        <v>2233</v>
      </c>
      <c r="E179" s="109" t="s">
        <v>2234</v>
      </c>
      <c r="F179" s="115">
        <v>260</v>
      </c>
      <c r="G179" s="115"/>
      <c r="H179" s="115">
        <v>3716274.11</v>
      </c>
    </row>
    <row r="180" spans="1:8" x14ac:dyDescent="0.25">
      <c r="A180" s="109" t="s">
        <v>2214</v>
      </c>
      <c r="B180" s="109" t="s">
        <v>1959</v>
      </c>
      <c r="C180" s="109" t="s">
        <v>1960</v>
      </c>
      <c r="D180" s="109" t="s">
        <v>2235</v>
      </c>
      <c r="E180" s="109" t="s">
        <v>2236</v>
      </c>
      <c r="F180" s="115">
        <v>160</v>
      </c>
      <c r="G180" s="115"/>
      <c r="H180" s="115">
        <v>3716434.11</v>
      </c>
    </row>
    <row r="181" spans="1:8" x14ac:dyDescent="0.25">
      <c r="A181" s="109" t="s">
        <v>2214</v>
      </c>
      <c r="B181" s="109" t="s">
        <v>1959</v>
      </c>
      <c r="C181" s="109" t="s">
        <v>1960</v>
      </c>
      <c r="D181" s="109" t="s">
        <v>2237</v>
      </c>
      <c r="E181" s="109" t="s">
        <v>2238</v>
      </c>
      <c r="F181" s="115">
        <v>200</v>
      </c>
      <c r="G181" s="115"/>
      <c r="H181" s="115">
        <v>3716634.11</v>
      </c>
    </row>
    <row r="182" spans="1:8" x14ac:dyDescent="0.25">
      <c r="A182" s="109" t="s">
        <v>2214</v>
      </c>
      <c r="B182" s="109" t="s">
        <v>1959</v>
      </c>
      <c r="C182" s="109" t="s">
        <v>1960</v>
      </c>
      <c r="D182" s="109" t="s">
        <v>2239</v>
      </c>
      <c r="E182" s="114"/>
      <c r="F182" s="115">
        <v>80</v>
      </c>
      <c r="G182" s="115"/>
      <c r="H182" s="115">
        <v>3716714.11</v>
      </c>
    </row>
    <row r="183" spans="1:8" x14ac:dyDescent="0.25">
      <c r="A183" s="109" t="s">
        <v>2214</v>
      </c>
      <c r="B183" s="109" t="s">
        <v>1959</v>
      </c>
      <c r="C183" s="109" t="s">
        <v>1960</v>
      </c>
      <c r="D183" s="109" t="s">
        <v>2240</v>
      </c>
      <c r="E183" s="114"/>
      <c r="F183" s="115">
        <v>5</v>
      </c>
      <c r="G183" s="115"/>
      <c r="H183" s="115">
        <v>3716719.11</v>
      </c>
    </row>
    <row r="184" spans="1:8" x14ac:dyDescent="0.25">
      <c r="A184" s="109" t="s">
        <v>2214</v>
      </c>
      <c r="B184" s="109" t="s">
        <v>1959</v>
      </c>
      <c r="C184" s="109" t="s">
        <v>1960</v>
      </c>
      <c r="D184" s="109" t="s">
        <v>2241</v>
      </c>
      <c r="E184" s="114"/>
      <c r="F184" s="115">
        <v>51.07</v>
      </c>
      <c r="G184" s="115"/>
      <c r="H184" s="115">
        <v>3716770.18</v>
      </c>
    </row>
    <row r="185" spans="1:8" x14ac:dyDescent="0.25">
      <c r="A185" s="109" t="s">
        <v>2242</v>
      </c>
      <c r="B185" s="109" t="s">
        <v>1959</v>
      </c>
      <c r="C185" s="109" t="s">
        <v>1960</v>
      </c>
      <c r="D185" s="109" t="s">
        <v>2243</v>
      </c>
      <c r="E185" s="109" t="s">
        <v>2244</v>
      </c>
      <c r="F185" s="115">
        <v>115</v>
      </c>
      <c r="G185" s="115"/>
      <c r="H185" s="115">
        <v>3716885.18</v>
      </c>
    </row>
    <row r="186" spans="1:8" x14ac:dyDescent="0.25">
      <c r="A186" s="109" t="s">
        <v>2242</v>
      </c>
      <c r="B186" s="109" t="s">
        <v>1959</v>
      </c>
      <c r="C186" s="109" t="s">
        <v>1960</v>
      </c>
      <c r="D186" s="109" t="s">
        <v>2245</v>
      </c>
      <c r="E186" s="109" t="s">
        <v>2244</v>
      </c>
      <c r="F186" s="115">
        <v>115</v>
      </c>
      <c r="G186" s="115"/>
      <c r="H186" s="115">
        <v>3717000.18</v>
      </c>
    </row>
    <row r="187" spans="1:8" x14ac:dyDescent="0.25">
      <c r="A187" s="109" t="s">
        <v>2242</v>
      </c>
      <c r="B187" s="109" t="s">
        <v>1959</v>
      </c>
      <c r="C187" s="109" t="s">
        <v>1960</v>
      </c>
      <c r="D187" s="109" t="s">
        <v>2246</v>
      </c>
      <c r="E187" s="109" t="s">
        <v>2247</v>
      </c>
      <c r="F187" s="115">
        <v>190</v>
      </c>
      <c r="G187" s="115"/>
      <c r="H187" s="115">
        <v>3717190.18</v>
      </c>
    </row>
    <row r="188" spans="1:8" x14ac:dyDescent="0.25">
      <c r="A188" s="109" t="s">
        <v>2242</v>
      </c>
      <c r="B188" s="109" t="s">
        <v>1959</v>
      </c>
      <c r="C188" s="109" t="s">
        <v>1960</v>
      </c>
      <c r="D188" s="109" t="s">
        <v>2248</v>
      </c>
      <c r="E188" s="109" t="s">
        <v>2249</v>
      </c>
      <c r="F188" s="115">
        <v>200</v>
      </c>
      <c r="G188" s="115"/>
      <c r="H188" s="115">
        <v>3717390.18</v>
      </c>
    </row>
    <row r="189" spans="1:8" x14ac:dyDescent="0.25">
      <c r="A189" s="109" t="s">
        <v>2242</v>
      </c>
      <c r="B189" s="109" t="s">
        <v>1959</v>
      </c>
      <c r="C189" s="109" t="s">
        <v>1960</v>
      </c>
      <c r="D189" s="109" t="s">
        <v>2250</v>
      </c>
      <c r="E189" s="109" t="s">
        <v>2251</v>
      </c>
      <c r="F189" s="115">
        <v>120</v>
      </c>
      <c r="G189" s="115"/>
      <c r="H189" s="115">
        <v>3717510.18</v>
      </c>
    </row>
    <row r="190" spans="1:8" x14ac:dyDescent="0.25">
      <c r="A190" s="109" t="s">
        <v>2242</v>
      </c>
      <c r="B190" s="109" t="s">
        <v>1959</v>
      </c>
      <c r="C190" s="109" t="s">
        <v>1960</v>
      </c>
      <c r="D190" s="109" t="s">
        <v>2252</v>
      </c>
      <c r="E190" s="109" t="s">
        <v>2251</v>
      </c>
      <c r="F190" s="115">
        <v>120</v>
      </c>
      <c r="G190" s="115"/>
      <c r="H190" s="115">
        <v>3717630.18</v>
      </c>
    </row>
    <row r="191" spans="1:8" x14ac:dyDescent="0.25">
      <c r="A191" s="109" t="s">
        <v>2242</v>
      </c>
      <c r="B191" s="109" t="s">
        <v>1959</v>
      </c>
      <c r="C191" s="109" t="s">
        <v>1960</v>
      </c>
      <c r="D191" s="109" t="s">
        <v>2253</v>
      </c>
      <c r="E191" s="109" t="s">
        <v>2251</v>
      </c>
      <c r="F191" s="115">
        <v>120</v>
      </c>
      <c r="G191" s="115"/>
      <c r="H191" s="115">
        <v>3717750.18</v>
      </c>
    </row>
    <row r="192" spans="1:8" x14ac:dyDescent="0.25">
      <c r="A192" s="109" t="s">
        <v>2242</v>
      </c>
      <c r="B192" s="109" t="s">
        <v>1959</v>
      </c>
      <c r="C192" s="109" t="s">
        <v>1960</v>
      </c>
      <c r="D192" s="109" t="s">
        <v>2254</v>
      </c>
      <c r="E192" s="109" t="s">
        <v>2255</v>
      </c>
      <c r="F192" s="115">
        <v>150</v>
      </c>
      <c r="G192" s="115"/>
      <c r="H192" s="115">
        <v>3717900.18</v>
      </c>
    </row>
    <row r="193" spans="1:8" x14ac:dyDescent="0.25">
      <c r="A193" s="109" t="s">
        <v>2242</v>
      </c>
      <c r="B193" s="109" t="s">
        <v>1959</v>
      </c>
      <c r="C193" s="109" t="s">
        <v>1960</v>
      </c>
      <c r="D193" s="109" t="s">
        <v>2256</v>
      </c>
      <c r="E193" s="109" t="s">
        <v>2257</v>
      </c>
      <c r="F193" s="115">
        <v>40</v>
      </c>
      <c r="G193" s="115"/>
      <c r="H193" s="115">
        <v>3717940.18</v>
      </c>
    </row>
    <row r="194" spans="1:8" x14ac:dyDescent="0.25">
      <c r="A194" s="109" t="s">
        <v>2242</v>
      </c>
      <c r="B194" s="109" t="s">
        <v>1959</v>
      </c>
      <c r="C194" s="109" t="s">
        <v>1960</v>
      </c>
      <c r="D194" s="109" t="s">
        <v>2258</v>
      </c>
      <c r="E194" s="109" t="s">
        <v>2259</v>
      </c>
      <c r="F194" s="115">
        <v>33</v>
      </c>
      <c r="G194" s="115"/>
      <c r="H194" s="115">
        <v>3717973.18</v>
      </c>
    </row>
    <row r="195" spans="1:8" x14ac:dyDescent="0.25">
      <c r="A195" s="109" t="s">
        <v>2242</v>
      </c>
      <c r="B195" s="109" t="s">
        <v>1959</v>
      </c>
      <c r="C195" s="109" t="s">
        <v>1960</v>
      </c>
      <c r="D195" s="109" t="s">
        <v>2260</v>
      </c>
      <c r="E195" s="109" t="s">
        <v>2261</v>
      </c>
      <c r="F195" s="115">
        <v>40</v>
      </c>
      <c r="G195" s="115"/>
      <c r="H195" s="115">
        <v>3718013.18</v>
      </c>
    </row>
    <row r="196" spans="1:8" x14ac:dyDescent="0.25">
      <c r="A196" s="109" t="s">
        <v>2242</v>
      </c>
      <c r="B196" s="109" t="s">
        <v>1959</v>
      </c>
      <c r="C196" s="109" t="s">
        <v>1960</v>
      </c>
      <c r="D196" s="109" t="s">
        <v>2262</v>
      </c>
      <c r="E196" s="109" t="s">
        <v>2263</v>
      </c>
      <c r="F196" s="115">
        <v>185</v>
      </c>
      <c r="G196" s="115"/>
      <c r="H196" s="115">
        <v>3718198.18</v>
      </c>
    </row>
    <row r="197" spans="1:8" x14ac:dyDescent="0.25">
      <c r="A197" s="109" t="s">
        <v>2242</v>
      </c>
      <c r="B197" s="109" t="s">
        <v>1959</v>
      </c>
      <c r="C197" s="109" t="s">
        <v>1960</v>
      </c>
      <c r="D197" s="109" t="s">
        <v>2264</v>
      </c>
      <c r="E197" s="109" t="s">
        <v>2265</v>
      </c>
      <c r="F197" s="115">
        <v>500</v>
      </c>
      <c r="G197" s="115"/>
      <c r="H197" s="115">
        <v>3718698.18</v>
      </c>
    </row>
    <row r="198" spans="1:8" x14ac:dyDescent="0.25">
      <c r="A198" s="109" t="s">
        <v>2242</v>
      </c>
      <c r="B198" s="109" t="s">
        <v>1959</v>
      </c>
      <c r="C198" s="109" t="s">
        <v>1960</v>
      </c>
      <c r="D198" s="109" t="s">
        <v>2266</v>
      </c>
      <c r="E198" s="109" t="s">
        <v>2267</v>
      </c>
      <c r="F198" s="115">
        <v>102</v>
      </c>
      <c r="G198" s="115"/>
      <c r="H198" s="115">
        <v>3718800.18</v>
      </c>
    </row>
    <row r="199" spans="1:8" x14ac:dyDescent="0.25">
      <c r="A199" s="109" t="s">
        <v>2242</v>
      </c>
      <c r="B199" s="109" t="s">
        <v>1959</v>
      </c>
      <c r="C199" s="109" t="s">
        <v>1960</v>
      </c>
      <c r="D199" s="109" t="s">
        <v>2268</v>
      </c>
      <c r="E199" s="109" t="s">
        <v>2267</v>
      </c>
      <c r="F199" s="115">
        <v>260</v>
      </c>
      <c r="G199" s="115"/>
      <c r="H199" s="115">
        <v>3719060.18</v>
      </c>
    </row>
    <row r="200" spans="1:8" x14ac:dyDescent="0.25">
      <c r="A200" s="109" t="s">
        <v>2242</v>
      </c>
      <c r="B200" s="109" t="s">
        <v>1959</v>
      </c>
      <c r="C200" s="109" t="s">
        <v>1960</v>
      </c>
      <c r="D200" s="109" t="s">
        <v>2269</v>
      </c>
      <c r="E200" s="109" t="s">
        <v>2270</v>
      </c>
      <c r="F200" s="115">
        <v>91838.91</v>
      </c>
      <c r="G200" s="115"/>
      <c r="H200" s="115">
        <v>3810899.09</v>
      </c>
    </row>
    <row r="201" spans="1:8" x14ac:dyDescent="0.25">
      <c r="A201" s="109" t="s">
        <v>2242</v>
      </c>
      <c r="B201" s="109" t="s">
        <v>1959</v>
      </c>
      <c r="C201" s="109" t="s">
        <v>1960</v>
      </c>
      <c r="D201" s="109" t="s">
        <v>2271</v>
      </c>
      <c r="E201" s="109" t="s">
        <v>2272</v>
      </c>
      <c r="F201" s="115">
        <v>40</v>
      </c>
      <c r="G201" s="115"/>
      <c r="H201" s="115">
        <v>3810939.09</v>
      </c>
    </row>
    <row r="202" spans="1:8" x14ac:dyDescent="0.25">
      <c r="A202" s="109" t="s">
        <v>2242</v>
      </c>
      <c r="B202" s="109" t="s">
        <v>1959</v>
      </c>
      <c r="C202" s="109" t="s">
        <v>1960</v>
      </c>
      <c r="D202" s="109" t="s">
        <v>2273</v>
      </c>
      <c r="E202" s="109" t="s">
        <v>2274</v>
      </c>
      <c r="F202" s="115">
        <v>200</v>
      </c>
      <c r="G202" s="115"/>
      <c r="H202" s="115">
        <v>3811139.09</v>
      </c>
    </row>
    <row r="203" spans="1:8" x14ac:dyDescent="0.25">
      <c r="A203" s="109" t="s">
        <v>2242</v>
      </c>
      <c r="B203" s="109" t="s">
        <v>1959</v>
      </c>
      <c r="C203" s="109" t="s">
        <v>1960</v>
      </c>
      <c r="D203" s="109" t="s">
        <v>2275</v>
      </c>
      <c r="E203" s="109" t="s">
        <v>2276</v>
      </c>
      <c r="F203" s="115">
        <v>40</v>
      </c>
      <c r="G203" s="115"/>
      <c r="H203" s="115">
        <v>3811179.09</v>
      </c>
    </row>
    <row r="204" spans="1:8" x14ac:dyDescent="0.25">
      <c r="A204" s="109" t="s">
        <v>2242</v>
      </c>
      <c r="B204" s="109" t="s">
        <v>1959</v>
      </c>
      <c r="C204" s="109" t="s">
        <v>1960</v>
      </c>
      <c r="D204" s="109" t="s">
        <v>2277</v>
      </c>
      <c r="E204" s="109" t="s">
        <v>2278</v>
      </c>
      <c r="F204" s="115">
        <v>190</v>
      </c>
      <c r="G204" s="115"/>
      <c r="H204" s="115">
        <v>3811369.09</v>
      </c>
    </row>
    <row r="205" spans="1:8" x14ac:dyDescent="0.25">
      <c r="A205" s="109" t="s">
        <v>2242</v>
      </c>
      <c r="B205" s="109" t="s">
        <v>1959</v>
      </c>
      <c r="C205" s="109" t="s">
        <v>1960</v>
      </c>
      <c r="D205" s="109" t="s">
        <v>2279</v>
      </c>
      <c r="E205" s="109" t="s">
        <v>2278</v>
      </c>
      <c r="F205" s="115">
        <v>40</v>
      </c>
      <c r="G205" s="115"/>
      <c r="H205" s="115">
        <v>3811409.09</v>
      </c>
    </row>
    <row r="206" spans="1:8" x14ac:dyDescent="0.25">
      <c r="A206" s="109" t="s">
        <v>2242</v>
      </c>
      <c r="B206" s="109" t="s">
        <v>1959</v>
      </c>
      <c r="C206" s="109" t="s">
        <v>1960</v>
      </c>
      <c r="D206" s="109" t="s">
        <v>2280</v>
      </c>
      <c r="E206" s="109" t="s">
        <v>2278</v>
      </c>
      <c r="F206" s="115">
        <v>200</v>
      </c>
      <c r="G206" s="115"/>
      <c r="H206" s="115">
        <v>3811609.09</v>
      </c>
    </row>
    <row r="207" spans="1:8" x14ac:dyDescent="0.25">
      <c r="A207" s="109" t="s">
        <v>2242</v>
      </c>
      <c r="B207" s="109" t="s">
        <v>1959</v>
      </c>
      <c r="C207" s="109" t="s">
        <v>1960</v>
      </c>
      <c r="D207" s="109" t="s">
        <v>2281</v>
      </c>
      <c r="E207" s="109" t="s">
        <v>2278</v>
      </c>
      <c r="F207" s="115">
        <v>40</v>
      </c>
      <c r="G207" s="115"/>
      <c r="H207" s="115">
        <v>3811649.09</v>
      </c>
    </row>
    <row r="208" spans="1:8" x14ac:dyDescent="0.25">
      <c r="A208" s="109" t="s">
        <v>2242</v>
      </c>
      <c r="B208" s="109" t="s">
        <v>1959</v>
      </c>
      <c r="C208" s="109" t="s">
        <v>1960</v>
      </c>
      <c r="D208" s="109" t="s">
        <v>2282</v>
      </c>
      <c r="E208" s="109" t="s">
        <v>2283</v>
      </c>
      <c r="F208" s="115">
        <v>190</v>
      </c>
      <c r="G208" s="115"/>
      <c r="H208" s="115">
        <v>3811839.09</v>
      </c>
    </row>
    <row r="209" spans="1:8" x14ac:dyDescent="0.25">
      <c r="A209" s="109" t="s">
        <v>2242</v>
      </c>
      <c r="B209" s="109" t="s">
        <v>1959</v>
      </c>
      <c r="C209" s="109" t="s">
        <v>1960</v>
      </c>
      <c r="D209" s="109" t="s">
        <v>2284</v>
      </c>
      <c r="E209" s="109" t="s">
        <v>2283</v>
      </c>
      <c r="F209" s="115">
        <v>102</v>
      </c>
      <c r="G209" s="115"/>
      <c r="H209" s="115">
        <v>3811941.09</v>
      </c>
    </row>
    <row r="210" spans="1:8" x14ac:dyDescent="0.25">
      <c r="A210" s="109" t="s">
        <v>2242</v>
      </c>
      <c r="B210" s="109" t="s">
        <v>1959</v>
      </c>
      <c r="C210" s="109" t="s">
        <v>1960</v>
      </c>
      <c r="D210" s="109" t="s">
        <v>2285</v>
      </c>
      <c r="E210" s="109" t="s">
        <v>2286</v>
      </c>
      <c r="F210" s="115">
        <v>200</v>
      </c>
      <c r="G210" s="115"/>
      <c r="H210" s="115">
        <v>3812141.09</v>
      </c>
    </row>
    <row r="211" spans="1:8" x14ac:dyDescent="0.25">
      <c r="A211" s="109" t="s">
        <v>2242</v>
      </c>
      <c r="B211" s="109" t="s">
        <v>1959</v>
      </c>
      <c r="C211" s="109" t="s">
        <v>1960</v>
      </c>
      <c r="D211" s="109" t="s">
        <v>2287</v>
      </c>
      <c r="E211" s="109" t="s">
        <v>2288</v>
      </c>
      <c r="F211" s="115">
        <v>140</v>
      </c>
      <c r="G211" s="115"/>
      <c r="H211" s="115">
        <v>3812281.09</v>
      </c>
    </row>
    <row r="212" spans="1:8" x14ac:dyDescent="0.25">
      <c r="A212" s="109" t="s">
        <v>2242</v>
      </c>
      <c r="B212" s="109" t="s">
        <v>1959</v>
      </c>
      <c r="C212" s="109" t="s">
        <v>1960</v>
      </c>
      <c r="D212" s="109" t="s">
        <v>2289</v>
      </c>
      <c r="E212" s="109" t="s">
        <v>2290</v>
      </c>
      <c r="F212" s="115">
        <v>200</v>
      </c>
      <c r="G212" s="115"/>
      <c r="H212" s="115">
        <v>3812481.09</v>
      </c>
    </row>
    <row r="213" spans="1:8" x14ac:dyDescent="0.25">
      <c r="A213" s="109" t="s">
        <v>2242</v>
      </c>
      <c r="B213" s="109" t="s">
        <v>1959</v>
      </c>
      <c r="C213" s="109" t="s">
        <v>1960</v>
      </c>
      <c r="D213" s="109" t="s">
        <v>2291</v>
      </c>
      <c r="E213" s="109" t="s">
        <v>2292</v>
      </c>
      <c r="F213" s="115">
        <v>185</v>
      </c>
      <c r="G213" s="115"/>
      <c r="H213" s="115">
        <v>3812666.09</v>
      </c>
    </row>
    <row r="214" spans="1:8" x14ac:dyDescent="0.25">
      <c r="A214" s="109" t="s">
        <v>2242</v>
      </c>
      <c r="B214" s="109" t="s">
        <v>1959</v>
      </c>
      <c r="C214" s="109" t="s">
        <v>1960</v>
      </c>
      <c r="D214" s="109" t="s">
        <v>2293</v>
      </c>
      <c r="E214" s="109" t="s">
        <v>2294</v>
      </c>
      <c r="F214" s="115">
        <v>500</v>
      </c>
      <c r="G214" s="115"/>
      <c r="H214" s="115">
        <v>3813166.09</v>
      </c>
    </row>
    <row r="215" spans="1:8" x14ac:dyDescent="0.25">
      <c r="A215" s="109" t="s">
        <v>2242</v>
      </c>
      <c r="B215" s="109" t="s">
        <v>1959</v>
      </c>
      <c r="C215" s="109" t="s">
        <v>1960</v>
      </c>
      <c r="D215" s="109" t="s">
        <v>2295</v>
      </c>
      <c r="E215" s="109" t="s">
        <v>2296</v>
      </c>
      <c r="F215" s="115">
        <v>200</v>
      </c>
      <c r="G215" s="115"/>
      <c r="H215" s="115">
        <v>3813366.09</v>
      </c>
    </row>
    <row r="216" spans="1:8" x14ac:dyDescent="0.25">
      <c r="A216" s="109" t="s">
        <v>2242</v>
      </c>
      <c r="B216" s="109" t="s">
        <v>1959</v>
      </c>
      <c r="C216" s="109" t="s">
        <v>1960</v>
      </c>
      <c r="D216" s="109" t="s">
        <v>2297</v>
      </c>
      <c r="E216" s="109" t="s">
        <v>2298</v>
      </c>
      <c r="F216" s="115">
        <v>200</v>
      </c>
      <c r="G216" s="115"/>
      <c r="H216" s="115">
        <v>3813566.09</v>
      </c>
    </row>
    <row r="217" spans="1:8" x14ac:dyDescent="0.25">
      <c r="A217" s="109" t="s">
        <v>2242</v>
      </c>
      <c r="B217" s="109" t="s">
        <v>1959</v>
      </c>
      <c r="C217" s="109" t="s">
        <v>1960</v>
      </c>
      <c r="D217" s="109" t="s">
        <v>2299</v>
      </c>
      <c r="E217" s="114"/>
      <c r="F217" s="115">
        <v>7</v>
      </c>
      <c r="G217" s="115"/>
      <c r="H217" s="115">
        <v>3813573.09</v>
      </c>
    </row>
    <row r="218" spans="1:8" x14ac:dyDescent="0.25">
      <c r="A218" s="109" t="s">
        <v>2300</v>
      </c>
      <c r="B218" s="109" t="s">
        <v>1959</v>
      </c>
      <c r="C218" s="109" t="s">
        <v>1960</v>
      </c>
      <c r="D218" s="109" t="s">
        <v>2301</v>
      </c>
      <c r="E218" s="109" t="s">
        <v>2302</v>
      </c>
      <c r="F218" s="115">
        <v>200</v>
      </c>
      <c r="G218" s="115"/>
      <c r="H218" s="115">
        <v>3813773.09</v>
      </c>
    </row>
    <row r="219" spans="1:8" x14ac:dyDescent="0.25">
      <c r="A219" s="109" t="s">
        <v>2300</v>
      </c>
      <c r="B219" s="109" t="s">
        <v>1959</v>
      </c>
      <c r="C219" s="109" t="s">
        <v>1960</v>
      </c>
      <c r="D219" s="109" t="s">
        <v>2303</v>
      </c>
      <c r="E219" s="109" t="s">
        <v>2304</v>
      </c>
      <c r="F219" s="115">
        <v>185</v>
      </c>
      <c r="G219" s="115"/>
      <c r="H219" s="115">
        <v>3813958.09</v>
      </c>
    </row>
    <row r="220" spans="1:8" x14ac:dyDescent="0.25">
      <c r="A220" s="109" t="s">
        <v>2300</v>
      </c>
      <c r="B220" s="109" t="s">
        <v>1959</v>
      </c>
      <c r="C220" s="109" t="s">
        <v>1960</v>
      </c>
      <c r="D220" s="109" t="s">
        <v>2305</v>
      </c>
      <c r="E220" s="109" t="s">
        <v>2306</v>
      </c>
      <c r="F220" s="115">
        <v>220</v>
      </c>
      <c r="G220" s="115"/>
      <c r="H220" s="115">
        <v>3814178.09</v>
      </c>
    </row>
    <row r="221" spans="1:8" x14ac:dyDescent="0.25">
      <c r="A221" s="109" t="s">
        <v>2300</v>
      </c>
      <c r="B221" s="109" t="s">
        <v>1959</v>
      </c>
      <c r="C221" s="109" t="s">
        <v>1960</v>
      </c>
      <c r="D221" s="109" t="s">
        <v>2307</v>
      </c>
      <c r="E221" s="109" t="s">
        <v>2308</v>
      </c>
      <c r="F221" s="115">
        <v>105</v>
      </c>
      <c r="G221" s="115"/>
      <c r="H221" s="115">
        <v>3814283.09</v>
      </c>
    </row>
    <row r="222" spans="1:8" x14ac:dyDescent="0.25">
      <c r="A222" s="109" t="s">
        <v>2300</v>
      </c>
      <c r="B222" s="109" t="s">
        <v>1959</v>
      </c>
      <c r="C222" s="109" t="s">
        <v>1960</v>
      </c>
      <c r="D222" s="109" t="s">
        <v>2309</v>
      </c>
      <c r="E222" s="109" t="s">
        <v>2310</v>
      </c>
      <c r="F222" s="115">
        <v>102</v>
      </c>
      <c r="G222" s="115"/>
      <c r="H222" s="115">
        <v>3814385.09</v>
      </c>
    </row>
    <row r="223" spans="1:8" x14ac:dyDescent="0.25">
      <c r="A223" s="109" t="s">
        <v>2300</v>
      </c>
      <c r="B223" s="109" t="s">
        <v>1959</v>
      </c>
      <c r="C223" s="109" t="s">
        <v>1960</v>
      </c>
      <c r="D223" s="109" t="s">
        <v>2311</v>
      </c>
      <c r="E223" s="109" t="s">
        <v>2312</v>
      </c>
      <c r="F223" s="115">
        <v>115</v>
      </c>
      <c r="G223" s="115"/>
      <c r="H223" s="115">
        <v>3814500.09</v>
      </c>
    </row>
    <row r="224" spans="1:8" x14ac:dyDescent="0.25">
      <c r="A224" s="109" t="s">
        <v>2300</v>
      </c>
      <c r="B224" s="109" t="s">
        <v>1959</v>
      </c>
      <c r="C224" s="109" t="s">
        <v>1960</v>
      </c>
      <c r="D224" s="109" t="s">
        <v>2313</v>
      </c>
      <c r="E224" s="109" t="s">
        <v>2314</v>
      </c>
      <c r="F224" s="115">
        <v>202</v>
      </c>
      <c r="G224" s="115"/>
      <c r="H224" s="115">
        <v>3814702.09</v>
      </c>
    </row>
    <row r="225" spans="1:8" x14ac:dyDescent="0.25">
      <c r="A225" s="109" t="s">
        <v>2300</v>
      </c>
      <c r="B225" s="109" t="s">
        <v>1959</v>
      </c>
      <c r="C225" s="109" t="s">
        <v>1960</v>
      </c>
      <c r="D225" s="109" t="s">
        <v>2315</v>
      </c>
      <c r="E225" s="109" t="s">
        <v>2314</v>
      </c>
      <c r="F225" s="115">
        <v>202</v>
      </c>
      <c r="G225" s="115"/>
      <c r="H225" s="115">
        <v>3814904.09</v>
      </c>
    </row>
    <row r="226" spans="1:8" x14ac:dyDescent="0.25">
      <c r="A226" s="109" t="s">
        <v>2300</v>
      </c>
      <c r="B226" s="109" t="s">
        <v>1959</v>
      </c>
      <c r="C226" s="109" t="s">
        <v>1960</v>
      </c>
      <c r="D226" s="109" t="s">
        <v>2316</v>
      </c>
      <c r="E226" s="109" t="s">
        <v>2317</v>
      </c>
      <c r="F226" s="115">
        <v>200</v>
      </c>
      <c r="G226" s="115"/>
      <c r="H226" s="115">
        <v>3815104.09</v>
      </c>
    </row>
    <row r="227" spans="1:8" x14ac:dyDescent="0.25">
      <c r="A227" s="109" t="s">
        <v>2300</v>
      </c>
      <c r="B227" s="109" t="s">
        <v>1959</v>
      </c>
      <c r="C227" s="109" t="s">
        <v>1960</v>
      </c>
      <c r="D227" s="109" t="s">
        <v>2318</v>
      </c>
      <c r="E227" s="109" t="s">
        <v>2317</v>
      </c>
      <c r="F227" s="115">
        <v>190</v>
      </c>
      <c r="G227" s="115"/>
      <c r="H227" s="115">
        <v>3815294.09</v>
      </c>
    </row>
    <row r="228" spans="1:8" x14ac:dyDescent="0.25">
      <c r="A228" s="109" t="s">
        <v>2300</v>
      </c>
      <c r="B228" s="109" t="s">
        <v>1959</v>
      </c>
      <c r="C228" s="109" t="s">
        <v>1960</v>
      </c>
      <c r="D228" s="109" t="s">
        <v>2319</v>
      </c>
      <c r="E228" s="109" t="s">
        <v>2320</v>
      </c>
      <c r="F228" s="115">
        <v>15</v>
      </c>
      <c r="G228" s="115"/>
      <c r="H228" s="115">
        <v>3815309.09</v>
      </c>
    </row>
    <row r="229" spans="1:8" x14ac:dyDescent="0.25">
      <c r="A229" s="109" t="s">
        <v>2300</v>
      </c>
      <c r="B229" s="109" t="s">
        <v>1959</v>
      </c>
      <c r="C229" s="109" t="s">
        <v>1960</v>
      </c>
      <c r="D229" s="109" t="s">
        <v>2321</v>
      </c>
      <c r="E229" s="109" t="s">
        <v>2322</v>
      </c>
      <c r="F229" s="115">
        <v>33</v>
      </c>
      <c r="G229" s="115"/>
      <c r="H229" s="115">
        <v>3815342.09</v>
      </c>
    </row>
    <row r="230" spans="1:8" x14ac:dyDescent="0.25">
      <c r="A230" s="109" t="s">
        <v>2300</v>
      </c>
      <c r="B230" s="109" t="s">
        <v>1959</v>
      </c>
      <c r="C230" s="109" t="s">
        <v>1960</v>
      </c>
      <c r="D230" s="109" t="s">
        <v>2323</v>
      </c>
      <c r="E230" s="114"/>
      <c r="F230" s="115">
        <v>10</v>
      </c>
      <c r="G230" s="115"/>
      <c r="H230" s="115">
        <v>3815352.09</v>
      </c>
    </row>
    <row r="231" spans="1:8" x14ac:dyDescent="0.25">
      <c r="A231" s="109" t="s">
        <v>2300</v>
      </c>
      <c r="B231" s="109" t="s">
        <v>1959</v>
      </c>
      <c r="C231" s="109" t="s">
        <v>1960</v>
      </c>
      <c r="D231" s="109" t="s">
        <v>2324</v>
      </c>
      <c r="E231" s="114"/>
      <c r="F231" s="115">
        <v>1404</v>
      </c>
      <c r="G231" s="115"/>
      <c r="H231" s="115">
        <v>3816756.09</v>
      </c>
    </row>
    <row r="232" spans="1:8" x14ac:dyDescent="0.25">
      <c r="A232" s="109" t="s">
        <v>2300</v>
      </c>
      <c r="B232" s="109" t="s">
        <v>1959</v>
      </c>
      <c r="C232" s="109" t="s">
        <v>1960</v>
      </c>
      <c r="D232" s="109" t="s">
        <v>2325</v>
      </c>
      <c r="E232" s="114"/>
      <c r="F232" s="115">
        <v>4</v>
      </c>
      <c r="G232" s="115"/>
      <c r="H232" s="115">
        <v>3816760.09</v>
      </c>
    </row>
    <row r="233" spans="1:8" x14ac:dyDescent="0.25">
      <c r="A233" s="109" t="s">
        <v>2300</v>
      </c>
      <c r="B233" s="109" t="s">
        <v>1959</v>
      </c>
      <c r="C233" s="109" t="s">
        <v>1960</v>
      </c>
      <c r="D233" s="109" t="s">
        <v>2326</v>
      </c>
      <c r="E233" s="114"/>
      <c r="F233" s="115">
        <v>35</v>
      </c>
      <c r="G233" s="115"/>
      <c r="H233" s="115">
        <v>3816795.09</v>
      </c>
    </row>
    <row r="234" spans="1:8" x14ac:dyDescent="0.25">
      <c r="A234" s="109" t="s">
        <v>2327</v>
      </c>
      <c r="B234" s="109" t="s">
        <v>1955</v>
      </c>
      <c r="C234" s="109" t="s">
        <v>2074</v>
      </c>
      <c r="D234" s="109" t="s">
        <v>2328</v>
      </c>
      <c r="E234" s="109" t="s">
        <v>2329</v>
      </c>
      <c r="F234" s="115">
        <v>201664</v>
      </c>
      <c r="G234" s="115"/>
      <c r="H234" s="115">
        <v>4018459.09</v>
      </c>
    </row>
    <row r="235" spans="1:8" x14ac:dyDescent="0.25">
      <c r="A235" s="109" t="s">
        <v>2327</v>
      </c>
      <c r="B235" s="109" t="s">
        <v>1959</v>
      </c>
      <c r="C235" s="109" t="s">
        <v>1960</v>
      </c>
      <c r="D235" s="109" t="s">
        <v>2330</v>
      </c>
      <c r="E235" s="109" t="s">
        <v>2331</v>
      </c>
      <c r="F235" s="115">
        <v>160</v>
      </c>
      <c r="G235" s="115"/>
      <c r="H235" s="115">
        <v>4018619.09</v>
      </c>
    </row>
    <row r="236" spans="1:8" x14ac:dyDescent="0.25">
      <c r="A236" s="109" t="s">
        <v>2327</v>
      </c>
      <c r="B236" s="109" t="s">
        <v>1959</v>
      </c>
      <c r="C236" s="109" t="s">
        <v>1960</v>
      </c>
      <c r="D236" s="109" t="s">
        <v>2332</v>
      </c>
      <c r="E236" s="109" t="s">
        <v>2333</v>
      </c>
      <c r="F236" s="115">
        <v>210</v>
      </c>
      <c r="G236" s="115"/>
      <c r="H236" s="115">
        <v>4018829.09</v>
      </c>
    </row>
    <row r="237" spans="1:8" x14ac:dyDescent="0.25">
      <c r="A237" s="109" t="s">
        <v>2327</v>
      </c>
      <c r="B237" s="109" t="s">
        <v>1959</v>
      </c>
      <c r="C237" s="109" t="s">
        <v>1960</v>
      </c>
      <c r="D237" s="109" t="s">
        <v>2334</v>
      </c>
      <c r="E237" s="109" t="s">
        <v>2335</v>
      </c>
      <c r="F237" s="115">
        <v>40</v>
      </c>
      <c r="G237" s="115"/>
      <c r="H237" s="115">
        <v>4018869.09</v>
      </c>
    </row>
    <row r="238" spans="1:8" x14ac:dyDescent="0.25">
      <c r="A238" s="109" t="s">
        <v>2327</v>
      </c>
      <c r="B238" s="109" t="s">
        <v>1959</v>
      </c>
      <c r="C238" s="109" t="s">
        <v>1960</v>
      </c>
      <c r="D238" s="109" t="s">
        <v>2045</v>
      </c>
      <c r="E238" s="109" t="s">
        <v>2336</v>
      </c>
      <c r="F238" s="115">
        <v>5</v>
      </c>
      <c r="G238" s="115"/>
      <c r="H238" s="115">
        <v>4018874.09</v>
      </c>
    </row>
    <row r="239" spans="1:8" x14ac:dyDescent="0.25">
      <c r="A239" s="109" t="s">
        <v>2327</v>
      </c>
      <c r="B239" s="109" t="s">
        <v>1959</v>
      </c>
      <c r="C239" s="109" t="s">
        <v>1960</v>
      </c>
      <c r="D239" s="109" t="s">
        <v>2045</v>
      </c>
      <c r="E239" s="109" t="s">
        <v>2337</v>
      </c>
      <c r="F239" s="115">
        <v>2480.69</v>
      </c>
      <c r="G239" s="115"/>
      <c r="H239" s="115">
        <v>4021354.78</v>
      </c>
    </row>
    <row r="240" spans="1:8" x14ac:dyDescent="0.25">
      <c r="A240" s="109" t="s">
        <v>2327</v>
      </c>
      <c r="B240" s="109" t="s">
        <v>1959</v>
      </c>
      <c r="C240" s="109" t="s">
        <v>1960</v>
      </c>
      <c r="D240" s="109" t="s">
        <v>2045</v>
      </c>
      <c r="E240" s="109" t="s">
        <v>2338</v>
      </c>
      <c r="F240" s="115">
        <v>2</v>
      </c>
      <c r="G240" s="115"/>
      <c r="H240" s="115">
        <v>4021356.78</v>
      </c>
    </row>
    <row r="241" spans="1:8" x14ac:dyDescent="0.25">
      <c r="A241" s="109" t="s">
        <v>2327</v>
      </c>
      <c r="B241" s="109" t="s">
        <v>1959</v>
      </c>
      <c r="C241" s="109" t="s">
        <v>1960</v>
      </c>
      <c r="D241" s="109" t="s">
        <v>2339</v>
      </c>
      <c r="E241" s="109" t="s">
        <v>2340</v>
      </c>
      <c r="F241" s="115">
        <v>140</v>
      </c>
      <c r="G241" s="115"/>
      <c r="H241" s="115">
        <v>4021496.78</v>
      </c>
    </row>
    <row r="242" spans="1:8" x14ac:dyDescent="0.25">
      <c r="A242" s="109" t="s">
        <v>2327</v>
      </c>
      <c r="B242" s="109" t="s">
        <v>1959</v>
      </c>
      <c r="C242" s="109" t="s">
        <v>1960</v>
      </c>
      <c r="D242" s="109" t="s">
        <v>2341</v>
      </c>
      <c r="E242" s="109" t="s">
        <v>2340</v>
      </c>
      <c r="F242" s="115">
        <v>102</v>
      </c>
      <c r="G242" s="115"/>
      <c r="H242" s="115">
        <v>4021598.78</v>
      </c>
    </row>
    <row r="243" spans="1:8" x14ac:dyDescent="0.25">
      <c r="A243" s="109" t="s">
        <v>2327</v>
      </c>
      <c r="B243" s="109" t="s">
        <v>1959</v>
      </c>
      <c r="C243" s="109" t="s">
        <v>1960</v>
      </c>
      <c r="D243" s="109" t="s">
        <v>2342</v>
      </c>
      <c r="E243" s="109" t="s">
        <v>2343</v>
      </c>
      <c r="F243" s="115">
        <v>140</v>
      </c>
      <c r="G243" s="115"/>
      <c r="H243" s="115">
        <v>4021738.78</v>
      </c>
    </row>
    <row r="244" spans="1:8" x14ac:dyDescent="0.25">
      <c r="A244" s="109" t="s">
        <v>2327</v>
      </c>
      <c r="B244" s="109" t="s">
        <v>1959</v>
      </c>
      <c r="C244" s="109" t="s">
        <v>1960</v>
      </c>
      <c r="D244" s="109" t="s">
        <v>2344</v>
      </c>
      <c r="E244" s="109" t="s">
        <v>2345</v>
      </c>
      <c r="F244" s="115">
        <v>170</v>
      </c>
      <c r="G244" s="115"/>
      <c r="H244" s="115">
        <v>4021908.78</v>
      </c>
    </row>
    <row r="245" spans="1:8" x14ac:dyDescent="0.25">
      <c r="A245" s="109" t="s">
        <v>2327</v>
      </c>
      <c r="B245" s="109" t="s">
        <v>1959</v>
      </c>
      <c r="C245" s="109" t="s">
        <v>1960</v>
      </c>
      <c r="D245" s="109" t="s">
        <v>2346</v>
      </c>
      <c r="E245" s="109" t="s">
        <v>2347</v>
      </c>
      <c r="F245" s="115">
        <v>115</v>
      </c>
      <c r="G245" s="115"/>
      <c r="H245" s="115">
        <v>4022023.78</v>
      </c>
    </row>
    <row r="246" spans="1:8" x14ac:dyDescent="0.25">
      <c r="A246" s="109" t="s">
        <v>2327</v>
      </c>
      <c r="B246" s="109" t="s">
        <v>1959</v>
      </c>
      <c r="C246" s="109" t="s">
        <v>1960</v>
      </c>
      <c r="D246" s="109" t="s">
        <v>2348</v>
      </c>
      <c r="E246" s="109" t="s">
        <v>2349</v>
      </c>
      <c r="F246" s="115">
        <v>160</v>
      </c>
      <c r="G246" s="115"/>
      <c r="H246" s="115">
        <v>4022183.78</v>
      </c>
    </row>
    <row r="247" spans="1:8" x14ac:dyDescent="0.25">
      <c r="A247" s="109" t="s">
        <v>2327</v>
      </c>
      <c r="B247" s="109" t="s">
        <v>1959</v>
      </c>
      <c r="C247" s="109" t="s">
        <v>1960</v>
      </c>
      <c r="D247" s="109" t="s">
        <v>2350</v>
      </c>
      <c r="E247" s="109" t="s">
        <v>2351</v>
      </c>
      <c r="F247" s="115">
        <v>200</v>
      </c>
      <c r="G247" s="115"/>
      <c r="H247" s="115">
        <v>4022383.78</v>
      </c>
    </row>
    <row r="248" spans="1:8" x14ac:dyDescent="0.25">
      <c r="A248" s="109" t="s">
        <v>2327</v>
      </c>
      <c r="B248" s="109" t="s">
        <v>1959</v>
      </c>
      <c r="C248" s="109" t="s">
        <v>1960</v>
      </c>
      <c r="D248" s="109" t="s">
        <v>2352</v>
      </c>
      <c r="E248" s="109" t="s">
        <v>2353</v>
      </c>
      <c r="F248" s="115">
        <v>200</v>
      </c>
      <c r="G248" s="115"/>
      <c r="H248" s="115">
        <v>4022583.78</v>
      </c>
    </row>
    <row r="249" spans="1:8" x14ac:dyDescent="0.25">
      <c r="A249" s="109" t="s">
        <v>2327</v>
      </c>
      <c r="B249" s="109" t="s">
        <v>1959</v>
      </c>
      <c r="C249" s="109" t="s">
        <v>1960</v>
      </c>
      <c r="D249" s="109" t="s">
        <v>2354</v>
      </c>
      <c r="E249" s="109" t="s">
        <v>2355</v>
      </c>
      <c r="F249" s="115">
        <v>200</v>
      </c>
      <c r="G249" s="115"/>
      <c r="H249" s="115">
        <v>4022783.78</v>
      </c>
    </row>
    <row r="250" spans="1:8" x14ac:dyDescent="0.25">
      <c r="A250" s="109" t="s">
        <v>2327</v>
      </c>
      <c r="B250" s="109" t="s">
        <v>1959</v>
      </c>
      <c r="C250" s="109" t="s">
        <v>1960</v>
      </c>
      <c r="D250" s="109" t="s">
        <v>2356</v>
      </c>
      <c r="E250" s="114"/>
      <c r="F250" s="115">
        <v>40</v>
      </c>
      <c r="G250" s="115"/>
      <c r="H250" s="115">
        <v>4022823.78</v>
      </c>
    </row>
    <row r="251" spans="1:8" x14ac:dyDescent="0.25">
      <c r="A251" s="109" t="s">
        <v>2327</v>
      </c>
      <c r="B251" s="109" t="s">
        <v>1959</v>
      </c>
      <c r="C251" s="109" t="s">
        <v>1960</v>
      </c>
      <c r="D251" s="109" t="s">
        <v>2357</v>
      </c>
      <c r="E251" s="114"/>
      <c r="F251" s="115">
        <v>75</v>
      </c>
      <c r="G251" s="115"/>
      <c r="H251" s="115">
        <v>4022898.78</v>
      </c>
    </row>
    <row r="252" spans="1:8" x14ac:dyDescent="0.25">
      <c r="A252" s="109" t="s">
        <v>2358</v>
      </c>
      <c r="B252" s="109" t="s">
        <v>1955</v>
      </c>
      <c r="C252" s="109" t="s">
        <v>2074</v>
      </c>
      <c r="D252" s="109" t="s">
        <v>2359</v>
      </c>
      <c r="E252" s="109" t="s">
        <v>2360</v>
      </c>
      <c r="F252" s="115"/>
      <c r="G252" s="115">
        <v>47400</v>
      </c>
      <c r="H252" s="115">
        <v>3975498.78</v>
      </c>
    </row>
    <row r="253" spans="1:8" x14ac:dyDescent="0.25">
      <c r="A253" s="109" t="s">
        <v>2361</v>
      </c>
      <c r="B253" s="109" t="s">
        <v>1959</v>
      </c>
      <c r="C253" s="109" t="s">
        <v>1960</v>
      </c>
      <c r="D253" s="109" t="s">
        <v>2362</v>
      </c>
      <c r="E253" s="109" t="s">
        <v>2363</v>
      </c>
      <c r="F253" s="115">
        <v>150</v>
      </c>
      <c r="G253" s="115"/>
      <c r="H253" s="115">
        <v>3975648.78</v>
      </c>
    </row>
    <row r="254" spans="1:8" x14ac:dyDescent="0.25">
      <c r="A254" s="109" t="s">
        <v>2361</v>
      </c>
      <c r="B254" s="109" t="s">
        <v>1959</v>
      </c>
      <c r="C254" s="109" t="s">
        <v>1960</v>
      </c>
      <c r="D254" s="109" t="s">
        <v>2364</v>
      </c>
      <c r="E254" s="109" t="s">
        <v>2365</v>
      </c>
      <c r="F254" s="115">
        <v>33</v>
      </c>
      <c r="G254" s="115"/>
      <c r="H254" s="115">
        <v>3975681.78</v>
      </c>
    </row>
    <row r="255" spans="1:8" x14ac:dyDescent="0.25">
      <c r="A255" s="109" t="s">
        <v>2361</v>
      </c>
      <c r="B255" s="109" t="s">
        <v>1959</v>
      </c>
      <c r="C255" s="109" t="s">
        <v>1960</v>
      </c>
      <c r="D255" s="109" t="s">
        <v>2366</v>
      </c>
      <c r="E255" s="109" t="s">
        <v>2367</v>
      </c>
      <c r="F255" s="115">
        <v>102</v>
      </c>
      <c r="G255" s="115"/>
      <c r="H255" s="115">
        <v>3975783.78</v>
      </c>
    </row>
    <row r="256" spans="1:8" x14ac:dyDescent="0.25">
      <c r="A256" s="109" t="s">
        <v>2361</v>
      </c>
      <c r="B256" s="109" t="s">
        <v>1959</v>
      </c>
      <c r="C256" s="109" t="s">
        <v>1960</v>
      </c>
      <c r="D256" s="109" t="s">
        <v>2045</v>
      </c>
      <c r="E256" s="109" t="s">
        <v>2368</v>
      </c>
      <c r="F256" s="115">
        <v>8333.33</v>
      </c>
      <c r="G256" s="115"/>
      <c r="H256" s="115">
        <v>3984117.11</v>
      </c>
    </row>
    <row r="257" spans="1:8" x14ac:dyDescent="0.25">
      <c r="A257" s="109" t="s">
        <v>2361</v>
      </c>
      <c r="B257" s="109" t="s">
        <v>1959</v>
      </c>
      <c r="C257" s="109" t="s">
        <v>1960</v>
      </c>
      <c r="D257" s="109" t="s">
        <v>2369</v>
      </c>
      <c r="E257" s="109" t="s">
        <v>2370</v>
      </c>
      <c r="F257" s="115">
        <v>350</v>
      </c>
      <c r="G257" s="115"/>
      <c r="H257" s="115">
        <v>3984467.11</v>
      </c>
    </row>
    <row r="258" spans="1:8" x14ac:dyDescent="0.25">
      <c r="A258" s="109" t="s">
        <v>2361</v>
      </c>
      <c r="B258" s="109" t="s">
        <v>1959</v>
      </c>
      <c r="C258" s="109" t="s">
        <v>1960</v>
      </c>
      <c r="D258" s="109" t="s">
        <v>2371</v>
      </c>
      <c r="E258" s="109" t="s">
        <v>2372</v>
      </c>
      <c r="F258" s="115">
        <v>102</v>
      </c>
      <c r="G258" s="115"/>
      <c r="H258" s="115">
        <v>3984569.11</v>
      </c>
    </row>
    <row r="259" spans="1:8" x14ac:dyDescent="0.25">
      <c r="A259" s="109" t="s">
        <v>2361</v>
      </c>
      <c r="B259" s="109" t="s">
        <v>1959</v>
      </c>
      <c r="C259" s="109" t="s">
        <v>1960</v>
      </c>
      <c r="D259" s="109" t="s">
        <v>2373</v>
      </c>
      <c r="E259" s="109" t="s">
        <v>2372</v>
      </c>
      <c r="F259" s="115">
        <v>142</v>
      </c>
      <c r="G259" s="115"/>
      <c r="H259" s="115">
        <v>3984711.11</v>
      </c>
    </row>
    <row r="260" spans="1:8" x14ac:dyDescent="0.25">
      <c r="A260" s="109" t="s">
        <v>2361</v>
      </c>
      <c r="B260" s="109" t="s">
        <v>1959</v>
      </c>
      <c r="C260" s="109" t="s">
        <v>1960</v>
      </c>
      <c r="D260" s="109" t="s">
        <v>2374</v>
      </c>
      <c r="E260" s="109" t="s">
        <v>2372</v>
      </c>
      <c r="F260" s="115">
        <v>102</v>
      </c>
      <c r="G260" s="115"/>
      <c r="H260" s="115">
        <v>3984813.11</v>
      </c>
    </row>
    <row r="261" spans="1:8" x14ac:dyDescent="0.25">
      <c r="A261" s="109" t="s">
        <v>2361</v>
      </c>
      <c r="B261" s="109" t="s">
        <v>1959</v>
      </c>
      <c r="C261" s="109" t="s">
        <v>1960</v>
      </c>
      <c r="D261" s="109" t="s">
        <v>2375</v>
      </c>
      <c r="E261" s="109" t="s">
        <v>2376</v>
      </c>
      <c r="F261" s="115">
        <v>200</v>
      </c>
      <c r="G261" s="115"/>
      <c r="H261" s="115">
        <v>3985013.11</v>
      </c>
    </row>
    <row r="262" spans="1:8" x14ac:dyDescent="0.25">
      <c r="A262" s="109" t="s">
        <v>2361</v>
      </c>
      <c r="B262" s="109" t="s">
        <v>1959</v>
      </c>
      <c r="C262" s="109" t="s">
        <v>1960</v>
      </c>
      <c r="D262" s="109" t="s">
        <v>2377</v>
      </c>
      <c r="E262" s="109" t="s">
        <v>2378</v>
      </c>
      <c r="F262" s="115">
        <v>45</v>
      </c>
      <c r="G262" s="115"/>
      <c r="H262" s="115">
        <v>3985058.11</v>
      </c>
    </row>
    <row r="263" spans="1:8" x14ac:dyDescent="0.25">
      <c r="A263" s="109" t="s">
        <v>2361</v>
      </c>
      <c r="B263" s="109" t="s">
        <v>1959</v>
      </c>
      <c r="C263" s="109" t="s">
        <v>1960</v>
      </c>
      <c r="D263" s="109" t="s">
        <v>2379</v>
      </c>
      <c r="E263" s="109" t="s">
        <v>2380</v>
      </c>
      <c r="F263" s="115">
        <v>40</v>
      </c>
      <c r="G263" s="115"/>
      <c r="H263" s="115">
        <v>3985098.11</v>
      </c>
    </row>
    <row r="264" spans="1:8" x14ac:dyDescent="0.25">
      <c r="A264" s="109" t="s">
        <v>2361</v>
      </c>
      <c r="B264" s="109" t="s">
        <v>1959</v>
      </c>
      <c r="C264" s="109" t="s">
        <v>1960</v>
      </c>
      <c r="D264" s="109" t="s">
        <v>2381</v>
      </c>
      <c r="E264" s="109" t="s">
        <v>2380</v>
      </c>
      <c r="F264" s="115">
        <v>220</v>
      </c>
      <c r="G264" s="115"/>
      <c r="H264" s="115">
        <v>3985318.11</v>
      </c>
    </row>
    <row r="265" spans="1:8" x14ac:dyDescent="0.25">
      <c r="A265" s="109" t="s">
        <v>2361</v>
      </c>
      <c r="B265" s="109" t="s">
        <v>1959</v>
      </c>
      <c r="C265" s="109" t="s">
        <v>1960</v>
      </c>
      <c r="D265" s="109" t="s">
        <v>2382</v>
      </c>
      <c r="E265" s="114"/>
      <c r="F265" s="115">
        <v>63</v>
      </c>
      <c r="G265" s="115"/>
      <c r="H265" s="115">
        <v>3985381.11</v>
      </c>
    </row>
    <row r="266" spans="1:8" x14ac:dyDescent="0.25">
      <c r="A266" s="109" t="s">
        <v>2361</v>
      </c>
      <c r="B266" s="109" t="s">
        <v>1959</v>
      </c>
      <c r="C266" s="109" t="s">
        <v>1960</v>
      </c>
      <c r="D266" s="109" t="s">
        <v>2383</v>
      </c>
      <c r="E266" s="114"/>
      <c r="F266" s="115">
        <v>25</v>
      </c>
      <c r="G266" s="115"/>
      <c r="H266" s="115">
        <v>3985406.11</v>
      </c>
    </row>
    <row r="267" spans="1:8" x14ac:dyDescent="0.25">
      <c r="A267" s="109" t="s">
        <v>2384</v>
      </c>
      <c r="B267" s="109" t="s">
        <v>1959</v>
      </c>
      <c r="C267" s="109" t="s">
        <v>1960</v>
      </c>
      <c r="D267" s="109" t="s">
        <v>2385</v>
      </c>
      <c r="E267" s="109" t="s">
        <v>2386</v>
      </c>
      <c r="F267" s="115">
        <v>215</v>
      </c>
      <c r="G267" s="115"/>
      <c r="H267" s="115">
        <v>3985621.11</v>
      </c>
    </row>
    <row r="268" spans="1:8" x14ac:dyDescent="0.25">
      <c r="A268" s="109" t="s">
        <v>2384</v>
      </c>
      <c r="B268" s="109" t="s">
        <v>1959</v>
      </c>
      <c r="C268" s="109" t="s">
        <v>1960</v>
      </c>
      <c r="D268" s="109" t="s">
        <v>2387</v>
      </c>
      <c r="E268" s="109" t="s">
        <v>2388</v>
      </c>
      <c r="F268" s="115">
        <v>40</v>
      </c>
      <c r="G268" s="115"/>
      <c r="H268" s="115">
        <v>3985661.11</v>
      </c>
    </row>
    <row r="269" spans="1:8" x14ac:dyDescent="0.25">
      <c r="A269" s="109" t="s">
        <v>2384</v>
      </c>
      <c r="B269" s="109" t="s">
        <v>1959</v>
      </c>
      <c r="C269" s="109" t="s">
        <v>1960</v>
      </c>
      <c r="D269" s="109" t="s">
        <v>2389</v>
      </c>
      <c r="E269" s="109" t="s">
        <v>2390</v>
      </c>
      <c r="F269" s="115">
        <v>200</v>
      </c>
      <c r="G269" s="115"/>
      <c r="H269" s="115">
        <v>3985861.11</v>
      </c>
    </row>
    <row r="270" spans="1:8" x14ac:dyDescent="0.25">
      <c r="A270" s="109" t="s">
        <v>2384</v>
      </c>
      <c r="B270" s="109" t="s">
        <v>1959</v>
      </c>
      <c r="C270" s="109" t="s">
        <v>1960</v>
      </c>
      <c r="D270" s="109" t="s">
        <v>2391</v>
      </c>
      <c r="E270" s="109" t="s">
        <v>2392</v>
      </c>
      <c r="F270" s="115">
        <v>40</v>
      </c>
      <c r="G270" s="115"/>
      <c r="H270" s="115">
        <v>3985901.11</v>
      </c>
    </row>
    <row r="271" spans="1:8" x14ac:dyDescent="0.25">
      <c r="A271" s="109" t="s">
        <v>2384</v>
      </c>
      <c r="B271" s="109" t="s">
        <v>1959</v>
      </c>
      <c r="C271" s="109" t="s">
        <v>1960</v>
      </c>
      <c r="D271" s="109" t="s">
        <v>2393</v>
      </c>
      <c r="E271" s="109" t="s">
        <v>2394</v>
      </c>
      <c r="F271" s="115">
        <v>200</v>
      </c>
      <c r="G271" s="115"/>
      <c r="H271" s="115">
        <v>3986101.11</v>
      </c>
    </row>
    <row r="272" spans="1:8" x14ac:dyDescent="0.25">
      <c r="A272" s="109" t="s">
        <v>2384</v>
      </c>
      <c r="B272" s="109" t="s">
        <v>1959</v>
      </c>
      <c r="C272" s="109" t="s">
        <v>1960</v>
      </c>
      <c r="D272" s="109" t="s">
        <v>2395</v>
      </c>
      <c r="E272" s="109" t="s">
        <v>2396</v>
      </c>
      <c r="F272" s="115">
        <v>200</v>
      </c>
      <c r="G272" s="115"/>
      <c r="H272" s="115">
        <v>3986301.11</v>
      </c>
    </row>
    <row r="273" spans="1:8" x14ac:dyDescent="0.25">
      <c r="A273" s="109" t="s">
        <v>2384</v>
      </c>
      <c r="B273" s="109" t="s">
        <v>1959</v>
      </c>
      <c r="C273" s="109" t="s">
        <v>1960</v>
      </c>
      <c r="D273" s="109" t="s">
        <v>2397</v>
      </c>
      <c r="E273" s="109" t="s">
        <v>2398</v>
      </c>
      <c r="F273" s="115">
        <v>120</v>
      </c>
      <c r="G273" s="115"/>
      <c r="H273" s="115">
        <v>3986421.11</v>
      </c>
    </row>
    <row r="274" spans="1:8" x14ac:dyDescent="0.25">
      <c r="A274" s="109" t="s">
        <v>2384</v>
      </c>
      <c r="B274" s="109" t="s">
        <v>1959</v>
      </c>
      <c r="C274" s="109" t="s">
        <v>1960</v>
      </c>
      <c r="D274" s="109" t="s">
        <v>2399</v>
      </c>
      <c r="E274" s="109" t="s">
        <v>2400</v>
      </c>
      <c r="F274" s="115">
        <v>200</v>
      </c>
      <c r="G274" s="115"/>
      <c r="H274" s="115">
        <v>3986621.11</v>
      </c>
    </row>
    <row r="275" spans="1:8" x14ac:dyDescent="0.25">
      <c r="A275" s="109" t="s">
        <v>2384</v>
      </c>
      <c r="B275" s="109" t="s">
        <v>1959</v>
      </c>
      <c r="C275" s="109" t="s">
        <v>1960</v>
      </c>
      <c r="D275" s="109" t="s">
        <v>2401</v>
      </c>
      <c r="E275" s="109" t="s">
        <v>2402</v>
      </c>
      <c r="F275" s="115">
        <v>125</v>
      </c>
      <c r="G275" s="115"/>
      <c r="H275" s="115">
        <v>3986746.11</v>
      </c>
    </row>
    <row r="276" spans="1:8" x14ac:dyDescent="0.25">
      <c r="A276" s="109" t="s">
        <v>2384</v>
      </c>
      <c r="B276" s="109" t="s">
        <v>1959</v>
      </c>
      <c r="C276" s="109" t="s">
        <v>1960</v>
      </c>
      <c r="D276" s="109" t="s">
        <v>2403</v>
      </c>
      <c r="E276" s="109" t="s">
        <v>2404</v>
      </c>
      <c r="F276" s="115">
        <v>33</v>
      </c>
      <c r="G276" s="115"/>
      <c r="H276" s="115">
        <v>3986779.11</v>
      </c>
    </row>
    <row r="277" spans="1:8" x14ac:dyDescent="0.25">
      <c r="A277" s="109" t="s">
        <v>2384</v>
      </c>
      <c r="B277" s="109" t="s">
        <v>1959</v>
      </c>
      <c r="C277" s="109" t="s">
        <v>1960</v>
      </c>
      <c r="D277" s="109" t="s">
        <v>2405</v>
      </c>
      <c r="E277" s="109" t="s">
        <v>2406</v>
      </c>
      <c r="F277" s="115">
        <v>120</v>
      </c>
      <c r="G277" s="115"/>
      <c r="H277" s="115">
        <v>3986899.11</v>
      </c>
    </row>
    <row r="278" spans="1:8" x14ac:dyDescent="0.25">
      <c r="A278" s="109" t="s">
        <v>2384</v>
      </c>
      <c r="B278" s="109" t="s">
        <v>1959</v>
      </c>
      <c r="C278" s="109" t="s">
        <v>1960</v>
      </c>
      <c r="D278" s="109" t="s">
        <v>2407</v>
      </c>
      <c r="E278" s="109" t="s">
        <v>2408</v>
      </c>
      <c r="F278" s="115">
        <v>115</v>
      </c>
      <c r="G278" s="115"/>
      <c r="H278" s="115">
        <v>3987014.11</v>
      </c>
    </row>
    <row r="279" spans="1:8" x14ac:dyDescent="0.25">
      <c r="A279" s="109" t="s">
        <v>2384</v>
      </c>
      <c r="B279" s="109" t="s">
        <v>1959</v>
      </c>
      <c r="C279" s="109" t="s">
        <v>1960</v>
      </c>
      <c r="D279" s="109" t="s">
        <v>2409</v>
      </c>
      <c r="E279" s="109" t="s">
        <v>2410</v>
      </c>
      <c r="F279" s="115">
        <v>115</v>
      </c>
      <c r="G279" s="115"/>
      <c r="H279" s="115">
        <v>3987129.11</v>
      </c>
    </row>
    <row r="280" spans="1:8" x14ac:dyDescent="0.25">
      <c r="A280" s="109" t="s">
        <v>2384</v>
      </c>
      <c r="B280" s="109" t="s">
        <v>1959</v>
      </c>
      <c r="C280" s="109" t="s">
        <v>1960</v>
      </c>
      <c r="D280" s="109" t="s">
        <v>2411</v>
      </c>
      <c r="E280" s="109" t="s">
        <v>2412</v>
      </c>
      <c r="F280" s="115">
        <v>200</v>
      </c>
      <c r="G280" s="115"/>
      <c r="H280" s="115">
        <v>3987329.11</v>
      </c>
    </row>
    <row r="281" spans="1:8" x14ac:dyDescent="0.25">
      <c r="A281" s="109" t="s">
        <v>2384</v>
      </c>
      <c r="B281" s="109" t="s">
        <v>1959</v>
      </c>
      <c r="C281" s="109" t="s">
        <v>1960</v>
      </c>
      <c r="D281" s="109" t="s">
        <v>2413</v>
      </c>
      <c r="E281" s="109" t="s">
        <v>2414</v>
      </c>
      <c r="F281" s="115">
        <v>1740</v>
      </c>
      <c r="G281" s="115"/>
      <c r="H281" s="115">
        <v>3989069.11</v>
      </c>
    </row>
    <row r="282" spans="1:8" x14ac:dyDescent="0.25">
      <c r="A282" s="109" t="s">
        <v>2384</v>
      </c>
      <c r="B282" s="109" t="s">
        <v>1959</v>
      </c>
      <c r="C282" s="109" t="s">
        <v>1960</v>
      </c>
      <c r="D282" s="109" t="s">
        <v>2415</v>
      </c>
      <c r="E282" s="109" t="s">
        <v>2416</v>
      </c>
      <c r="F282" s="115">
        <v>102</v>
      </c>
      <c r="G282" s="115"/>
      <c r="H282" s="115">
        <v>3989171.11</v>
      </c>
    </row>
    <row r="283" spans="1:8" x14ac:dyDescent="0.25">
      <c r="A283" s="109" t="s">
        <v>2384</v>
      </c>
      <c r="B283" s="109" t="s">
        <v>1959</v>
      </c>
      <c r="C283" s="109" t="s">
        <v>1960</v>
      </c>
      <c r="D283" s="109" t="s">
        <v>2417</v>
      </c>
      <c r="E283" s="109" t="s">
        <v>2416</v>
      </c>
      <c r="F283" s="115">
        <v>5</v>
      </c>
      <c r="G283" s="115"/>
      <c r="H283" s="115">
        <v>3989176.11</v>
      </c>
    </row>
    <row r="284" spans="1:8" x14ac:dyDescent="0.25">
      <c r="A284" s="109" t="s">
        <v>2384</v>
      </c>
      <c r="B284" s="109" t="s">
        <v>1959</v>
      </c>
      <c r="C284" s="109" t="s">
        <v>1960</v>
      </c>
      <c r="D284" s="109" t="s">
        <v>2418</v>
      </c>
      <c r="E284" s="109" t="s">
        <v>2419</v>
      </c>
      <c r="F284" s="115">
        <v>120</v>
      </c>
      <c r="G284" s="115"/>
      <c r="H284" s="115">
        <v>3989296.11</v>
      </c>
    </row>
    <row r="285" spans="1:8" x14ac:dyDescent="0.25">
      <c r="A285" s="109" t="s">
        <v>2384</v>
      </c>
      <c r="B285" s="109" t="s">
        <v>1959</v>
      </c>
      <c r="C285" s="109" t="s">
        <v>1960</v>
      </c>
      <c r="D285" s="109" t="s">
        <v>2420</v>
      </c>
      <c r="E285" s="109" t="s">
        <v>2419</v>
      </c>
      <c r="F285" s="115">
        <v>245</v>
      </c>
      <c r="G285" s="115"/>
      <c r="H285" s="115">
        <v>3989541.11</v>
      </c>
    </row>
    <row r="286" spans="1:8" x14ac:dyDescent="0.25">
      <c r="A286" s="109" t="s">
        <v>2384</v>
      </c>
      <c r="B286" s="109" t="s">
        <v>1959</v>
      </c>
      <c r="C286" s="109" t="s">
        <v>1960</v>
      </c>
      <c r="D286" s="109" t="s">
        <v>2421</v>
      </c>
      <c r="E286" s="114"/>
      <c r="F286" s="115">
        <v>80</v>
      </c>
      <c r="G286" s="115"/>
      <c r="H286" s="115">
        <v>3989621.11</v>
      </c>
    </row>
    <row r="287" spans="1:8" x14ac:dyDescent="0.25">
      <c r="A287" s="109" t="s">
        <v>2384</v>
      </c>
      <c r="B287" s="109" t="s">
        <v>1959</v>
      </c>
      <c r="C287" s="109" t="s">
        <v>1960</v>
      </c>
      <c r="D287" s="109" t="s">
        <v>2422</v>
      </c>
      <c r="E287" s="114"/>
      <c r="F287" s="115">
        <v>8</v>
      </c>
      <c r="G287" s="115"/>
      <c r="H287" s="115">
        <v>3989629.11</v>
      </c>
    </row>
    <row r="288" spans="1:8" x14ac:dyDescent="0.25">
      <c r="A288" s="109" t="s">
        <v>2423</v>
      </c>
      <c r="B288" s="109" t="s">
        <v>1959</v>
      </c>
      <c r="C288" s="109" t="s">
        <v>1960</v>
      </c>
      <c r="D288" s="109" t="s">
        <v>2424</v>
      </c>
      <c r="E288" s="109" t="s">
        <v>2425</v>
      </c>
      <c r="F288" s="115">
        <v>200</v>
      </c>
      <c r="G288" s="115"/>
      <c r="H288" s="115">
        <v>3989829.11</v>
      </c>
    </row>
    <row r="289" spans="1:8" x14ac:dyDescent="0.25">
      <c r="A289" s="109" t="s">
        <v>2423</v>
      </c>
      <c r="B289" s="109" t="s">
        <v>1959</v>
      </c>
      <c r="C289" s="109" t="s">
        <v>1960</v>
      </c>
      <c r="D289" s="109" t="s">
        <v>2426</v>
      </c>
      <c r="E289" s="109" t="s">
        <v>2427</v>
      </c>
      <c r="F289" s="115">
        <v>200</v>
      </c>
      <c r="G289" s="115"/>
      <c r="H289" s="115">
        <v>3990029.11</v>
      </c>
    </row>
    <row r="290" spans="1:8" x14ac:dyDescent="0.25">
      <c r="A290" s="109" t="s">
        <v>2423</v>
      </c>
      <c r="B290" s="109" t="s">
        <v>1959</v>
      </c>
      <c r="C290" s="109" t="s">
        <v>1960</v>
      </c>
      <c r="D290" s="109" t="s">
        <v>2428</v>
      </c>
      <c r="E290" s="109" t="s">
        <v>2429</v>
      </c>
      <c r="F290" s="115">
        <v>280</v>
      </c>
      <c r="G290" s="115"/>
      <c r="H290" s="115">
        <v>3990309.11</v>
      </c>
    </row>
    <row r="291" spans="1:8" x14ac:dyDescent="0.25">
      <c r="A291" s="109" t="s">
        <v>2423</v>
      </c>
      <c r="B291" s="109" t="s">
        <v>1959</v>
      </c>
      <c r="C291" s="109" t="s">
        <v>1960</v>
      </c>
      <c r="D291" s="109" t="s">
        <v>2430</v>
      </c>
      <c r="E291" s="109" t="s">
        <v>2429</v>
      </c>
      <c r="F291" s="115">
        <v>95</v>
      </c>
      <c r="G291" s="115"/>
      <c r="H291" s="115">
        <v>3990404.11</v>
      </c>
    </row>
    <row r="292" spans="1:8" x14ac:dyDescent="0.25">
      <c r="A292" s="109" t="s">
        <v>2423</v>
      </c>
      <c r="B292" s="109" t="s">
        <v>1959</v>
      </c>
      <c r="C292" s="109" t="s">
        <v>1960</v>
      </c>
      <c r="D292" s="109" t="s">
        <v>2431</v>
      </c>
      <c r="E292" s="109" t="s">
        <v>2429</v>
      </c>
      <c r="F292" s="115">
        <v>150</v>
      </c>
      <c r="G292" s="115"/>
      <c r="H292" s="115">
        <v>3990554.11</v>
      </c>
    </row>
    <row r="293" spans="1:8" x14ac:dyDescent="0.25">
      <c r="A293" s="109" t="s">
        <v>2423</v>
      </c>
      <c r="B293" s="109" t="s">
        <v>1959</v>
      </c>
      <c r="C293" s="109" t="s">
        <v>1960</v>
      </c>
      <c r="D293" s="109" t="s">
        <v>2432</v>
      </c>
      <c r="E293" s="109" t="s">
        <v>2433</v>
      </c>
      <c r="F293" s="115">
        <v>40</v>
      </c>
      <c r="G293" s="115"/>
      <c r="H293" s="115">
        <v>3990594.11</v>
      </c>
    </row>
    <row r="294" spans="1:8" x14ac:dyDescent="0.25">
      <c r="A294" s="109" t="s">
        <v>2423</v>
      </c>
      <c r="B294" s="109" t="s">
        <v>1959</v>
      </c>
      <c r="C294" s="109" t="s">
        <v>1960</v>
      </c>
      <c r="D294" s="109" t="s">
        <v>2434</v>
      </c>
      <c r="E294" s="109" t="s">
        <v>2433</v>
      </c>
      <c r="F294" s="115">
        <v>200</v>
      </c>
      <c r="G294" s="115"/>
      <c r="H294" s="115">
        <v>3990794.11</v>
      </c>
    </row>
    <row r="295" spans="1:8" x14ac:dyDescent="0.25">
      <c r="A295" s="109" t="s">
        <v>2423</v>
      </c>
      <c r="B295" s="109" t="s">
        <v>1959</v>
      </c>
      <c r="C295" s="109" t="s">
        <v>1960</v>
      </c>
      <c r="D295" s="109" t="s">
        <v>2435</v>
      </c>
      <c r="E295" s="109" t="s">
        <v>2436</v>
      </c>
      <c r="F295" s="115">
        <v>40</v>
      </c>
      <c r="G295" s="115"/>
      <c r="H295" s="115">
        <v>3990834.11</v>
      </c>
    </row>
    <row r="296" spans="1:8" x14ac:dyDescent="0.25">
      <c r="A296" s="109" t="s">
        <v>2423</v>
      </c>
      <c r="B296" s="109" t="s">
        <v>1959</v>
      </c>
      <c r="C296" s="109" t="s">
        <v>1960</v>
      </c>
      <c r="D296" s="109" t="s">
        <v>2437</v>
      </c>
      <c r="E296" s="109" t="s">
        <v>2438</v>
      </c>
      <c r="F296" s="115">
        <v>40</v>
      </c>
      <c r="G296" s="115"/>
      <c r="H296" s="115">
        <v>3990874.11</v>
      </c>
    </row>
    <row r="297" spans="1:8" x14ac:dyDescent="0.25">
      <c r="A297" s="109" t="s">
        <v>2423</v>
      </c>
      <c r="B297" s="109" t="s">
        <v>1959</v>
      </c>
      <c r="C297" s="109" t="s">
        <v>1960</v>
      </c>
      <c r="D297" s="109" t="s">
        <v>2439</v>
      </c>
      <c r="E297" s="114"/>
      <c r="F297" s="115">
        <v>20</v>
      </c>
      <c r="G297" s="115"/>
      <c r="H297" s="115">
        <v>3990894.11</v>
      </c>
    </row>
    <row r="298" spans="1:8" x14ac:dyDescent="0.25">
      <c r="A298" s="109" t="s">
        <v>2423</v>
      </c>
      <c r="B298" s="109" t="s">
        <v>1959</v>
      </c>
      <c r="C298" s="109" t="s">
        <v>1960</v>
      </c>
      <c r="D298" s="109" t="s">
        <v>2440</v>
      </c>
      <c r="E298" s="114"/>
      <c r="F298" s="115">
        <v>160</v>
      </c>
      <c r="G298" s="115"/>
      <c r="H298" s="115">
        <v>3991054.11</v>
      </c>
    </row>
    <row r="299" spans="1:8" x14ac:dyDescent="0.25">
      <c r="A299" s="109" t="s">
        <v>2441</v>
      </c>
      <c r="B299" s="109" t="s">
        <v>1959</v>
      </c>
      <c r="C299" s="109" t="s">
        <v>1960</v>
      </c>
      <c r="D299" s="109" t="s">
        <v>2045</v>
      </c>
      <c r="E299" s="109" t="s">
        <v>2442</v>
      </c>
      <c r="F299" s="115">
        <v>10</v>
      </c>
      <c r="G299" s="115"/>
      <c r="H299" s="115">
        <v>3991064.11</v>
      </c>
    </row>
    <row r="300" spans="1:8" x14ac:dyDescent="0.25">
      <c r="A300" s="109" t="s">
        <v>2441</v>
      </c>
      <c r="B300" s="109" t="s">
        <v>1959</v>
      </c>
      <c r="C300" s="109" t="s">
        <v>1960</v>
      </c>
      <c r="D300" s="109" t="s">
        <v>2045</v>
      </c>
      <c r="E300" s="109" t="s">
        <v>2443</v>
      </c>
      <c r="F300" s="115">
        <v>10</v>
      </c>
      <c r="G300" s="115"/>
      <c r="H300" s="115">
        <v>3991074.11</v>
      </c>
    </row>
    <row r="301" spans="1:8" x14ac:dyDescent="0.25">
      <c r="A301" s="109" t="s">
        <v>2441</v>
      </c>
      <c r="B301" s="109" t="s">
        <v>1959</v>
      </c>
      <c r="C301" s="109" t="s">
        <v>1960</v>
      </c>
      <c r="D301" s="109" t="s">
        <v>2045</v>
      </c>
      <c r="E301" s="109" t="s">
        <v>2444</v>
      </c>
      <c r="F301" s="115">
        <v>700</v>
      </c>
      <c r="G301" s="115"/>
      <c r="H301" s="115">
        <v>3991774.11</v>
      </c>
    </row>
    <row r="302" spans="1:8" x14ac:dyDescent="0.25">
      <c r="A302" s="109" t="s">
        <v>2441</v>
      </c>
      <c r="B302" s="109" t="s">
        <v>1959</v>
      </c>
      <c r="C302" s="109" t="s">
        <v>1960</v>
      </c>
      <c r="D302" s="109" t="s">
        <v>2445</v>
      </c>
      <c r="E302" s="109" t="s">
        <v>2446</v>
      </c>
      <c r="F302" s="115">
        <v>200</v>
      </c>
      <c r="G302" s="115"/>
      <c r="H302" s="115">
        <v>3991974.11</v>
      </c>
    </row>
    <row r="303" spans="1:8" x14ac:dyDescent="0.25">
      <c r="A303" s="109" t="s">
        <v>2441</v>
      </c>
      <c r="B303" s="109" t="s">
        <v>1959</v>
      </c>
      <c r="C303" s="109" t="s">
        <v>1960</v>
      </c>
      <c r="D303" s="109" t="s">
        <v>2447</v>
      </c>
      <c r="E303" s="109" t="s">
        <v>2448</v>
      </c>
      <c r="F303" s="115">
        <v>40</v>
      </c>
      <c r="G303" s="115"/>
      <c r="H303" s="115">
        <v>3992014.11</v>
      </c>
    </row>
    <row r="304" spans="1:8" x14ac:dyDescent="0.25">
      <c r="A304" s="109" t="s">
        <v>2441</v>
      </c>
      <c r="B304" s="109" t="s">
        <v>1959</v>
      </c>
      <c r="C304" s="109" t="s">
        <v>1960</v>
      </c>
      <c r="D304" s="109" t="s">
        <v>2449</v>
      </c>
      <c r="E304" s="109" t="s">
        <v>2450</v>
      </c>
      <c r="F304" s="115">
        <v>200</v>
      </c>
      <c r="G304" s="115"/>
      <c r="H304" s="115">
        <v>3992214.11</v>
      </c>
    </row>
    <row r="305" spans="1:8" x14ac:dyDescent="0.25">
      <c r="A305" s="109" t="s">
        <v>2441</v>
      </c>
      <c r="B305" s="109" t="s">
        <v>1959</v>
      </c>
      <c r="C305" s="109" t="s">
        <v>1960</v>
      </c>
      <c r="D305" s="109" t="s">
        <v>2451</v>
      </c>
      <c r="E305" s="109" t="s">
        <v>2452</v>
      </c>
      <c r="F305" s="115">
        <v>40</v>
      </c>
      <c r="G305" s="115"/>
      <c r="H305" s="115">
        <v>3992254.11</v>
      </c>
    </row>
    <row r="306" spans="1:8" x14ac:dyDescent="0.25">
      <c r="A306" s="109" t="s">
        <v>2441</v>
      </c>
      <c r="B306" s="109" t="s">
        <v>1959</v>
      </c>
      <c r="C306" s="109" t="s">
        <v>1960</v>
      </c>
      <c r="D306" s="109" t="s">
        <v>2453</v>
      </c>
      <c r="E306" s="109" t="s">
        <v>2454</v>
      </c>
      <c r="F306" s="115">
        <v>200</v>
      </c>
      <c r="G306" s="115"/>
      <c r="H306" s="115">
        <v>3992454.11</v>
      </c>
    </row>
    <row r="307" spans="1:8" x14ac:dyDescent="0.25">
      <c r="A307" s="109" t="s">
        <v>2441</v>
      </c>
      <c r="B307" s="109" t="s">
        <v>1959</v>
      </c>
      <c r="C307" s="109" t="s">
        <v>1960</v>
      </c>
      <c r="D307" s="109" t="s">
        <v>2455</v>
      </c>
      <c r="E307" s="109" t="s">
        <v>2456</v>
      </c>
      <c r="F307" s="115">
        <v>200</v>
      </c>
      <c r="G307" s="115"/>
      <c r="H307" s="115">
        <v>3992654.11</v>
      </c>
    </row>
    <row r="308" spans="1:8" x14ac:dyDescent="0.25">
      <c r="A308" s="109" t="s">
        <v>2441</v>
      </c>
      <c r="B308" s="109" t="s">
        <v>1959</v>
      </c>
      <c r="C308" s="109" t="s">
        <v>1960</v>
      </c>
      <c r="D308" s="109" t="s">
        <v>2457</v>
      </c>
      <c r="E308" s="109" t="s">
        <v>2458</v>
      </c>
      <c r="F308" s="115">
        <v>40</v>
      </c>
      <c r="G308" s="115"/>
      <c r="H308" s="115">
        <v>3992694.11</v>
      </c>
    </row>
    <row r="309" spans="1:8" x14ac:dyDescent="0.25">
      <c r="A309" s="109" t="s">
        <v>2441</v>
      </c>
      <c r="B309" s="109" t="s">
        <v>1959</v>
      </c>
      <c r="C309" s="109" t="s">
        <v>1960</v>
      </c>
      <c r="D309" s="109" t="s">
        <v>2459</v>
      </c>
      <c r="E309" s="109" t="s">
        <v>2460</v>
      </c>
      <c r="F309" s="115">
        <v>120</v>
      </c>
      <c r="G309" s="115"/>
      <c r="H309" s="115">
        <v>3992814.11</v>
      </c>
    </row>
    <row r="310" spans="1:8" x14ac:dyDescent="0.25">
      <c r="A310" s="109" t="s">
        <v>2441</v>
      </c>
      <c r="B310" s="109" t="s">
        <v>1959</v>
      </c>
      <c r="C310" s="109" t="s">
        <v>1960</v>
      </c>
      <c r="D310" s="109" t="s">
        <v>2461</v>
      </c>
      <c r="E310" s="109" t="s">
        <v>2460</v>
      </c>
      <c r="F310" s="115">
        <v>102</v>
      </c>
      <c r="G310" s="115"/>
      <c r="H310" s="115">
        <v>3992916.11</v>
      </c>
    </row>
    <row r="311" spans="1:8" x14ac:dyDescent="0.25">
      <c r="A311" s="109" t="s">
        <v>2441</v>
      </c>
      <c r="B311" s="109" t="s">
        <v>1959</v>
      </c>
      <c r="C311" s="109" t="s">
        <v>1960</v>
      </c>
      <c r="D311" s="109" t="s">
        <v>2462</v>
      </c>
      <c r="E311" s="109" t="s">
        <v>2463</v>
      </c>
      <c r="F311" s="115">
        <v>200</v>
      </c>
      <c r="G311" s="115"/>
      <c r="H311" s="115">
        <v>3993116.11</v>
      </c>
    </row>
    <row r="312" spans="1:8" x14ac:dyDescent="0.25">
      <c r="A312" s="109" t="s">
        <v>2441</v>
      </c>
      <c r="B312" s="109" t="s">
        <v>1959</v>
      </c>
      <c r="C312" s="109" t="s">
        <v>1960</v>
      </c>
      <c r="D312" s="109" t="s">
        <v>2464</v>
      </c>
      <c r="E312" s="109" t="s">
        <v>2465</v>
      </c>
      <c r="F312" s="115">
        <v>40</v>
      </c>
      <c r="G312" s="115"/>
      <c r="H312" s="115">
        <v>3993156.11</v>
      </c>
    </row>
    <row r="313" spans="1:8" x14ac:dyDescent="0.25">
      <c r="A313" s="109" t="s">
        <v>2441</v>
      </c>
      <c r="B313" s="109" t="s">
        <v>1959</v>
      </c>
      <c r="C313" s="109" t="s">
        <v>1960</v>
      </c>
      <c r="D313" s="109" t="s">
        <v>2466</v>
      </c>
      <c r="E313" s="109" t="s">
        <v>2467</v>
      </c>
      <c r="F313" s="115">
        <v>180</v>
      </c>
      <c r="G313" s="115"/>
      <c r="H313" s="115">
        <v>3993336.11</v>
      </c>
    </row>
    <row r="314" spans="1:8" x14ac:dyDescent="0.25">
      <c r="A314" s="109" t="s">
        <v>2441</v>
      </c>
      <c r="B314" s="109" t="s">
        <v>1959</v>
      </c>
      <c r="C314" s="109" t="s">
        <v>1960</v>
      </c>
      <c r="D314" s="109" t="s">
        <v>2468</v>
      </c>
      <c r="E314" s="109" t="s">
        <v>2469</v>
      </c>
      <c r="F314" s="115">
        <v>140</v>
      </c>
      <c r="G314" s="115"/>
      <c r="H314" s="115">
        <v>3993476.11</v>
      </c>
    </row>
    <row r="315" spans="1:8" x14ac:dyDescent="0.25">
      <c r="A315" s="109" t="s">
        <v>2441</v>
      </c>
      <c r="B315" s="109" t="s">
        <v>1959</v>
      </c>
      <c r="C315" s="109" t="s">
        <v>1960</v>
      </c>
      <c r="D315" s="109" t="s">
        <v>2470</v>
      </c>
      <c r="E315" s="109" t="s">
        <v>2471</v>
      </c>
      <c r="F315" s="115">
        <v>180</v>
      </c>
      <c r="G315" s="115"/>
      <c r="H315" s="115">
        <v>3993656.11</v>
      </c>
    </row>
    <row r="316" spans="1:8" x14ac:dyDescent="0.25">
      <c r="A316" s="109" t="s">
        <v>2441</v>
      </c>
      <c r="B316" s="109" t="s">
        <v>1959</v>
      </c>
      <c r="C316" s="109" t="s">
        <v>1960</v>
      </c>
      <c r="D316" s="109" t="s">
        <v>2472</v>
      </c>
      <c r="E316" s="109" t="s">
        <v>2473</v>
      </c>
      <c r="F316" s="115">
        <v>115</v>
      </c>
      <c r="G316" s="115"/>
      <c r="H316" s="115">
        <v>3993771.11</v>
      </c>
    </row>
    <row r="317" spans="1:8" x14ac:dyDescent="0.25">
      <c r="A317" s="109" t="s">
        <v>2441</v>
      </c>
      <c r="B317" s="109" t="s">
        <v>1959</v>
      </c>
      <c r="C317" s="109" t="s">
        <v>1960</v>
      </c>
      <c r="D317" s="109" t="s">
        <v>2474</v>
      </c>
      <c r="E317" s="109" t="s">
        <v>2475</v>
      </c>
      <c r="F317" s="115">
        <v>200</v>
      </c>
      <c r="G317" s="115"/>
      <c r="H317" s="115">
        <v>3993971.11</v>
      </c>
    </row>
    <row r="318" spans="1:8" x14ac:dyDescent="0.25">
      <c r="A318" s="109" t="s">
        <v>2441</v>
      </c>
      <c r="B318" s="109" t="s">
        <v>1959</v>
      </c>
      <c r="C318" s="109" t="s">
        <v>1960</v>
      </c>
      <c r="D318" s="109" t="s">
        <v>2476</v>
      </c>
      <c r="E318" s="109" t="s">
        <v>2477</v>
      </c>
      <c r="F318" s="115">
        <v>225</v>
      </c>
      <c r="G318" s="115"/>
      <c r="H318" s="115">
        <v>3994196.11</v>
      </c>
    </row>
    <row r="319" spans="1:8" x14ac:dyDescent="0.25">
      <c r="A319" s="109" t="s">
        <v>2441</v>
      </c>
      <c r="B319" s="109" t="s">
        <v>1959</v>
      </c>
      <c r="C319" s="109" t="s">
        <v>1960</v>
      </c>
      <c r="D319" s="109" t="s">
        <v>2478</v>
      </c>
      <c r="E319" s="109" t="s">
        <v>2477</v>
      </c>
      <c r="F319" s="115">
        <v>225</v>
      </c>
      <c r="G319" s="115"/>
      <c r="H319" s="115">
        <v>3994421.11</v>
      </c>
    </row>
    <row r="320" spans="1:8" x14ac:dyDescent="0.25">
      <c r="A320" s="109" t="s">
        <v>2441</v>
      </c>
      <c r="B320" s="109" t="s">
        <v>1959</v>
      </c>
      <c r="C320" s="109" t="s">
        <v>1960</v>
      </c>
      <c r="D320" s="109" t="s">
        <v>2045</v>
      </c>
      <c r="E320" s="109" t="s">
        <v>2479</v>
      </c>
      <c r="F320" s="115">
        <v>100</v>
      </c>
      <c r="G320" s="115"/>
      <c r="H320" s="115">
        <v>3994521.11</v>
      </c>
    </row>
    <row r="321" spans="1:8" x14ac:dyDescent="0.25">
      <c r="A321" s="109" t="s">
        <v>2441</v>
      </c>
      <c r="B321" s="109" t="s">
        <v>1959</v>
      </c>
      <c r="C321" s="109" t="s">
        <v>1960</v>
      </c>
      <c r="D321" s="109" t="s">
        <v>2480</v>
      </c>
      <c r="E321" s="114"/>
      <c r="F321" s="115">
        <v>30</v>
      </c>
      <c r="G321" s="115"/>
      <c r="H321" s="115">
        <v>3994551.11</v>
      </c>
    </row>
    <row r="322" spans="1:8" x14ac:dyDescent="0.25">
      <c r="A322" s="109" t="s">
        <v>2441</v>
      </c>
      <c r="B322" s="109" t="s">
        <v>1959</v>
      </c>
      <c r="C322" s="109" t="s">
        <v>1960</v>
      </c>
      <c r="D322" s="109" t="s">
        <v>2481</v>
      </c>
      <c r="E322" s="114"/>
      <c r="F322" s="115">
        <v>135</v>
      </c>
      <c r="G322" s="115"/>
      <c r="H322" s="115">
        <v>3994686.11</v>
      </c>
    </row>
    <row r="323" spans="1:8" x14ac:dyDescent="0.25">
      <c r="A323" s="109" t="s">
        <v>2441</v>
      </c>
      <c r="B323" s="109" t="s">
        <v>1959</v>
      </c>
      <c r="C323" s="109" t="s">
        <v>1960</v>
      </c>
      <c r="D323" s="109" t="s">
        <v>2482</v>
      </c>
      <c r="E323" s="114"/>
      <c r="F323" s="115">
        <v>5</v>
      </c>
      <c r="G323" s="115"/>
      <c r="H323" s="115">
        <v>3994691.11</v>
      </c>
    </row>
    <row r="324" spans="1:8" x14ac:dyDescent="0.25">
      <c r="A324" s="109" t="s">
        <v>2441</v>
      </c>
      <c r="B324" s="109" t="s">
        <v>1959</v>
      </c>
      <c r="C324" s="109" t="s">
        <v>1960</v>
      </c>
      <c r="D324" s="109" t="s">
        <v>2483</v>
      </c>
      <c r="E324" s="114"/>
      <c r="F324" s="115">
        <v>2</v>
      </c>
      <c r="G324" s="115"/>
      <c r="H324" s="115">
        <v>3994693.11</v>
      </c>
    </row>
    <row r="325" spans="1:8" x14ac:dyDescent="0.25">
      <c r="A325" s="109" t="s">
        <v>2484</v>
      </c>
      <c r="B325" s="109" t="s">
        <v>1955</v>
      </c>
      <c r="C325" s="109" t="s">
        <v>2074</v>
      </c>
      <c r="D325" s="109" t="s">
        <v>2485</v>
      </c>
      <c r="E325" s="109" t="s">
        <v>2486</v>
      </c>
      <c r="F325" s="115"/>
      <c r="G325" s="115">
        <v>91838.91</v>
      </c>
      <c r="H325" s="115">
        <v>3902854.2</v>
      </c>
    </row>
    <row r="326" spans="1:8" x14ac:dyDescent="0.25">
      <c r="A326" s="109" t="s">
        <v>2484</v>
      </c>
      <c r="B326" s="109" t="s">
        <v>1955</v>
      </c>
      <c r="C326" s="109" t="s">
        <v>2074</v>
      </c>
      <c r="D326" s="109" t="s">
        <v>2485</v>
      </c>
      <c r="E326" s="109" t="s">
        <v>2486</v>
      </c>
      <c r="F326" s="115">
        <v>38145.42</v>
      </c>
      <c r="G326" s="115"/>
      <c r="H326" s="115">
        <v>3940999.62</v>
      </c>
    </row>
    <row r="327" spans="1:8" x14ac:dyDescent="0.25">
      <c r="A327" s="109" t="s">
        <v>2487</v>
      </c>
      <c r="B327" s="109" t="s">
        <v>1959</v>
      </c>
      <c r="C327" s="109" t="s">
        <v>1960</v>
      </c>
      <c r="D327" s="109" t="s">
        <v>2488</v>
      </c>
      <c r="E327" s="109" t="s">
        <v>2489</v>
      </c>
      <c r="F327" s="115">
        <v>200</v>
      </c>
      <c r="G327" s="115"/>
      <c r="H327" s="115">
        <v>3941199.62</v>
      </c>
    </row>
    <row r="328" spans="1:8" x14ac:dyDescent="0.25">
      <c r="A328" s="109" t="s">
        <v>2487</v>
      </c>
      <c r="B328" s="109" t="s">
        <v>1959</v>
      </c>
      <c r="C328" s="109" t="s">
        <v>1960</v>
      </c>
      <c r="D328" s="109" t="s">
        <v>2490</v>
      </c>
      <c r="E328" s="109" t="s">
        <v>2491</v>
      </c>
      <c r="F328" s="115">
        <v>155</v>
      </c>
      <c r="G328" s="115"/>
      <c r="H328" s="115">
        <v>3941354.62</v>
      </c>
    </row>
    <row r="329" spans="1:8" x14ac:dyDescent="0.25">
      <c r="A329" s="109" t="s">
        <v>2487</v>
      </c>
      <c r="B329" s="109" t="s">
        <v>1959</v>
      </c>
      <c r="C329" s="109" t="s">
        <v>1960</v>
      </c>
      <c r="D329" s="109" t="s">
        <v>2492</v>
      </c>
      <c r="E329" s="109" t="s">
        <v>2493</v>
      </c>
      <c r="F329" s="115">
        <v>29</v>
      </c>
      <c r="G329" s="115"/>
      <c r="H329" s="115">
        <v>3941383.62</v>
      </c>
    </row>
    <row r="330" spans="1:8" x14ac:dyDescent="0.25">
      <c r="A330" s="109" t="s">
        <v>2487</v>
      </c>
      <c r="B330" s="109" t="s">
        <v>1959</v>
      </c>
      <c r="C330" s="109" t="s">
        <v>1960</v>
      </c>
      <c r="D330" s="109" t="s">
        <v>2494</v>
      </c>
      <c r="E330" s="109" t="s">
        <v>2495</v>
      </c>
      <c r="F330" s="115">
        <v>200</v>
      </c>
      <c r="G330" s="115"/>
      <c r="H330" s="115">
        <v>3941583.62</v>
      </c>
    </row>
    <row r="331" spans="1:8" x14ac:dyDescent="0.25">
      <c r="A331" s="109" t="s">
        <v>2487</v>
      </c>
      <c r="B331" s="109" t="s">
        <v>1959</v>
      </c>
      <c r="C331" s="109" t="s">
        <v>1960</v>
      </c>
      <c r="D331" s="109" t="s">
        <v>2496</v>
      </c>
      <c r="E331" s="109" t="s">
        <v>2497</v>
      </c>
      <c r="F331" s="115">
        <v>40</v>
      </c>
      <c r="G331" s="115"/>
      <c r="H331" s="115">
        <v>3941623.62</v>
      </c>
    </row>
    <row r="332" spans="1:8" x14ac:dyDescent="0.25">
      <c r="A332" s="109" t="s">
        <v>2487</v>
      </c>
      <c r="B332" s="109" t="s">
        <v>1959</v>
      </c>
      <c r="C332" s="109" t="s">
        <v>1960</v>
      </c>
      <c r="D332" s="109" t="s">
        <v>2498</v>
      </c>
      <c r="E332" s="109" t="s">
        <v>2499</v>
      </c>
      <c r="F332" s="115">
        <v>115</v>
      </c>
      <c r="G332" s="115"/>
      <c r="H332" s="115">
        <v>3941738.62</v>
      </c>
    </row>
    <row r="333" spans="1:8" x14ac:dyDescent="0.25">
      <c r="A333" s="109" t="s">
        <v>2487</v>
      </c>
      <c r="B333" s="109" t="s">
        <v>1959</v>
      </c>
      <c r="C333" s="109" t="s">
        <v>1960</v>
      </c>
      <c r="D333" s="109" t="s">
        <v>2500</v>
      </c>
      <c r="E333" s="109" t="s">
        <v>2501</v>
      </c>
      <c r="F333" s="115">
        <v>150</v>
      </c>
      <c r="G333" s="115"/>
      <c r="H333" s="115">
        <v>3941888.62</v>
      </c>
    </row>
    <row r="334" spans="1:8" x14ac:dyDescent="0.25">
      <c r="A334" s="109" t="s">
        <v>2487</v>
      </c>
      <c r="B334" s="109" t="s">
        <v>1959</v>
      </c>
      <c r="C334" s="109" t="s">
        <v>1960</v>
      </c>
      <c r="D334" s="109" t="s">
        <v>2502</v>
      </c>
      <c r="E334" s="109" t="s">
        <v>2503</v>
      </c>
      <c r="F334" s="115">
        <v>102</v>
      </c>
      <c r="G334" s="115"/>
      <c r="H334" s="115">
        <v>3941990.62</v>
      </c>
    </row>
    <row r="335" spans="1:8" x14ac:dyDescent="0.25">
      <c r="A335" s="109" t="s">
        <v>2487</v>
      </c>
      <c r="B335" s="109" t="s">
        <v>1959</v>
      </c>
      <c r="C335" s="109" t="s">
        <v>1960</v>
      </c>
      <c r="D335" s="109" t="s">
        <v>2504</v>
      </c>
      <c r="E335" s="109" t="s">
        <v>2503</v>
      </c>
      <c r="F335" s="115">
        <v>170</v>
      </c>
      <c r="G335" s="115"/>
      <c r="H335" s="115">
        <v>3942160.62</v>
      </c>
    </row>
    <row r="336" spans="1:8" x14ac:dyDescent="0.25">
      <c r="A336" s="109" t="s">
        <v>2487</v>
      </c>
      <c r="B336" s="109" t="s">
        <v>1959</v>
      </c>
      <c r="C336" s="109" t="s">
        <v>1960</v>
      </c>
      <c r="D336" s="109" t="s">
        <v>2505</v>
      </c>
      <c r="E336" s="109" t="s">
        <v>2506</v>
      </c>
      <c r="F336" s="115">
        <v>50</v>
      </c>
      <c r="G336" s="115"/>
      <c r="H336" s="115">
        <v>3942210.62</v>
      </c>
    </row>
    <row r="337" spans="1:8" x14ac:dyDescent="0.25">
      <c r="A337" s="109" t="s">
        <v>2487</v>
      </c>
      <c r="B337" s="109" t="s">
        <v>1959</v>
      </c>
      <c r="C337" s="109" t="s">
        <v>1960</v>
      </c>
      <c r="D337" s="109" t="s">
        <v>2507</v>
      </c>
      <c r="E337" s="109" t="s">
        <v>2508</v>
      </c>
      <c r="F337" s="115">
        <v>95</v>
      </c>
      <c r="G337" s="115"/>
      <c r="H337" s="115">
        <v>3942305.62</v>
      </c>
    </row>
    <row r="338" spans="1:8" x14ac:dyDescent="0.25">
      <c r="A338" s="109" t="s">
        <v>2487</v>
      </c>
      <c r="B338" s="109" t="s">
        <v>1959</v>
      </c>
      <c r="C338" s="109" t="s">
        <v>1960</v>
      </c>
      <c r="D338" s="109" t="s">
        <v>2509</v>
      </c>
      <c r="E338" s="109" t="s">
        <v>2510</v>
      </c>
      <c r="F338" s="115">
        <v>200</v>
      </c>
      <c r="G338" s="115"/>
      <c r="H338" s="115">
        <v>3942505.62</v>
      </c>
    </row>
    <row r="339" spans="1:8" x14ac:dyDescent="0.25">
      <c r="A339" s="109" t="s">
        <v>2487</v>
      </c>
      <c r="B339" s="109" t="s">
        <v>1959</v>
      </c>
      <c r="C339" s="109" t="s">
        <v>1960</v>
      </c>
      <c r="D339" s="109" t="s">
        <v>2511</v>
      </c>
      <c r="E339" s="109" t="s">
        <v>2512</v>
      </c>
      <c r="F339" s="115">
        <v>125</v>
      </c>
      <c r="G339" s="115"/>
      <c r="H339" s="115">
        <v>3942630.62</v>
      </c>
    </row>
    <row r="340" spans="1:8" x14ac:dyDescent="0.25">
      <c r="A340" s="109" t="s">
        <v>2487</v>
      </c>
      <c r="B340" s="109" t="s">
        <v>1959</v>
      </c>
      <c r="C340" s="109" t="s">
        <v>1960</v>
      </c>
      <c r="D340" s="109" t="s">
        <v>2513</v>
      </c>
      <c r="E340" s="109" t="s">
        <v>2514</v>
      </c>
      <c r="F340" s="115">
        <v>205</v>
      </c>
      <c r="G340" s="115"/>
      <c r="H340" s="115">
        <v>3942835.62</v>
      </c>
    </row>
    <row r="341" spans="1:8" x14ac:dyDescent="0.25">
      <c r="A341" s="109" t="s">
        <v>2487</v>
      </c>
      <c r="B341" s="109" t="s">
        <v>1959</v>
      </c>
      <c r="C341" s="109" t="s">
        <v>1960</v>
      </c>
      <c r="D341" s="109" t="s">
        <v>2515</v>
      </c>
      <c r="E341" s="109" t="s">
        <v>2516</v>
      </c>
      <c r="F341" s="115">
        <v>190</v>
      </c>
      <c r="G341" s="115"/>
      <c r="H341" s="115">
        <v>3943025.62</v>
      </c>
    </row>
    <row r="342" spans="1:8" x14ac:dyDescent="0.25">
      <c r="A342" s="109" t="s">
        <v>2487</v>
      </c>
      <c r="B342" s="109" t="s">
        <v>1959</v>
      </c>
      <c r="C342" s="109" t="s">
        <v>1960</v>
      </c>
      <c r="D342" s="109" t="s">
        <v>2517</v>
      </c>
      <c r="E342" s="109" t="s">
        <v>2518</v>
      </c>
      <c r="F342" s="115">
        <v>140</v>
      </c>
      <c r="G342" s="115"/>
      <c r="H342" s="115">
        <v>3943165.62</v>
      </c>
    </row>
    <row r="343" spans="1:8" x14ac:dyDescent="0.25">
      <c r="A343" s="109" t="s">
        <v>2487</v>
      </c>
      <c r="B343" s="109" t="s">
        <v>1959</v>
      </c>
      <c r="C343" s="109" t="s">
        <v>1960</v>
      </c>
      <c r="D343" s="109" t="s">
        <v>2519</v>
      </c>
      <c r="E343" s="109" t="s">
        <v>2520</v>
      </c>
      <c r="F343" s="115">
        <v>200</v>
      </c>
      <c r="G343" s="115"/>
      <c r="H343" s="115">
        <v>3943365.62</v>
      </c>
    </row>
    <row r="344" spans="1:8" x14ac:dyDescent="0.25">
      <c r="A344" s="109" t="s">
        <v>2487</v>
      </c>
      <c r="B344" s="109" t="s">
        <v>1959</v>
      </c>
      <c r="C344" s="109" t="s">
        <v>1960</v>
      </c>
      <c r="D344" s="109" t="s">
        <v>2521</v>
      </c>
      <c r="E344" s="109" t="s">
        <v>2522</v>
      </c>
      <c r="F344" s="115">
        <v>40</v>
      </c>
      <c r="G344" s="115"/>
      <c r="H344" s="115">
        <v>3943405.62</v>
      </c>
    </row>
    <row r="345" spans="1:8" x14ac:dyDescent="0.25">
      <c r="A345" s="109" t="s">
        <v>2487</v>
      </c>
      <c r="B345" s="109" t="s">
        <v>1959</v>
      </c>
      <c r="C345" s="109" t="s">
        <v>1960</v>
      </c>
      <c r="D345" s="109" t="s">
        <v>2523</v>
      </c>
      <c r="E345" s="109" t="s">
        <v>2524</v>
      </c>
      <c r="F345" s="115">
        <v>200</v>
      </c>
      <c r="G345" s="115"/>
      <c r="H345" s="115">
        <v>3943605.62</v>
      </c>
    </row>
    <row r="346" spans="1:8" x14ac:dyDescent="0.25">
      <c r="A346" s="109" t="s">
        <v>2487</v>
      </c>
      <c r="B346" s="109" t="s">
        <v>1959</v>
      </c>
      <c r="C346" s="109" t="s">
        <v>1960</v>
      </c>
      <c r="D346" s="109" t="s">
        <v>2525</v>
      </c>
      <c r="E346" s="114"/>
      <c r="F346" s="115">
        <v>80</v>
      </c>
      <c r="G346" s="115"/>
      <c r="H346" s="115">
        <v>3943685.62</v>
      </c>
    </row>
    <row r="347" spans="1:8" x14ac:dyDescent="0.25">
      <c r="A347" s="109" t="s">
        <v>2487</v>
      </c>
      <c r="B347" s="109" t="s">
        <v>1959</v>
      </c>
      <c r="C347" s="109" t="s">
        <v>1960</v>
      </c>
      <c r="D347" s="109" t="s">
        <v>2526</v>
      </c>
      <c r="E347" s="114"/>
      <c r="F347" s="115">
        <v>2</v>
      </c>
      <c r="G347" s="115"/>
      <c r="H347" s="115">
        <v>3943687.62</v>
      </c>
    </row>
    <row r="348" spans="1:8" x14ac:dyDescent="0.25">
      <c r="A348" s="109" t="s">
        <v>2527</v>
      </c>
      <c r="B348" s="109" t="s">
        <v>1959</v>
      </c>
      <c r="C348" s="109" t="s">
        <v>1960</v>
      </c>
      <c r="D348" s="109" t="s">
        <v>2528</v>
      </c>
      <c r="E348" s="109" t="s">
        <v>2529</v>
      </c>
      <c r="F348" s="115">
        <v>210</v>
      </c>
      <c r="G348" s="115"/>
      <c r="H348" s="115">
        <v>3943897.62</v>
      </c>
    </row>
    <row r="349" spans="1:8" x14ac:dyDescent="0.25">
      <c r="A349" s="109" t="s">
        <v>2527</v>
      </c>
      <c r="B349" s="109" t="s">
        <v>1959</v>
      </c>
      <c r="C349" s="109" t="s">
        <v>1960</v>
      </c>
      <c r="D349" s="109" t="s">
        <v>2530</v>
      </c>
      <c r="E349" s="109" t="s">
        <v>2531</v>
      </c>
      <c r="F349" s="115">
        <v>115</v>
      </c>
      <c r="G349" s="115"/>
      <c r="H349" s="115">
        <v>3944012.62</v>
      </c>
    </row>
    <row r="350" spans="1:8" x14ac:dyDescent="0.25">
      <c r="A350" s="109" t="s">
        <v>2527</v>
      </c>
      <c r="B350" s="109" t="s">
        <v>1959</v>
      </c>
      <c r="C350" s="109" t="s">
        <v>1960</v>
      </c>
      <c r="D350" s="109" t="s">
        <v>2532</v>
      </c>
      <c r="E350" s="109" t="s">
        <v>2533</v>
      </c>
      <c r="F350" s="115">
        <v>40</v>
      </c>
      <c r="G350" s="115"/>
      <c r="H350" s="115">
        <v>3944052.62</v>
      </c>
    </row>
    <row r="351" spans="1:8" x14ac:dyDescent="0.25">
      <c r="A351" s="109" t="s">
        <v>2527</v>
      </c>
      <c r="B351" s="109" t="s">
        <v>1959</v>
      </c>
      <c r="C351" s="109" t="s">
        <v>1960</v>
      </c>
      <c r="D351" s="109" t="s">
        <v>2534</v>
      </c>
      <c r="E351" s="109" t="s">
        <v>2535</v>
      </c>
      <c r="F351" s="115">
        <v>200</v>
      </c>
      <c r="G351" s="115"/>
      <c r="H351" s="115">
        <v>3944252.62</v>
      </c>
    </row>
    <row r="352" spans="1:8" x14ac:dyDescent="0.25">
      <c r="A352" s="109" t="s">
        <v>2527</v>
      </c>
      <c r="B352" s="109" t="s">
        <v>1959</v>
      </c>
      <c r="C352" s="109" t="s">
        <v>1960</v>
      </c>
      <c r="D352" s="109" t="s">
        <v>2536</v>
      </c>
      <c r="E352" s="109" t="s">
        <v>2537</v>
      </c>
      <c r="F352" s="115">
        <v>130</v>
      </c>
      <c r="G352" s="115"/>
      <c r="H352" s="115">
        <v>3944382.62</v>
      </c>
    </row>
    <row r="353" spans="1:8" x14ac:dyDescent="0.25">
      <c r="A353" s="109" t="s">
        <v>2527</v>
      </c>
      <c r="B353" s="109" t="s">
        <v>1959</v>
      </c>
      <c r="C353" s="109" t="s">
        <v>1960</v>
      </c>
      <c r="D353" s="109" t="s">
        <v>2538</v>
      </c>
      <c r="E353" s="109" t="s">
        <v>2539</v>
      </c>
      <c r="F353" s="115">
        <v>160</v>
      </c>
      <c r="G353" s="115"/>
      <c r="H353" s="115">
        <v>3944542.62</v>
      </c>
    </row>
    <row r="354" spans="1:8" x14ac:dyDescent="0.25">
      <c r="A354" s="109" t="s">
        <v>2527</v>
      </c>
      <c r="B354" s="109" t="s">
        <v>1959</v>
      </c>
      <c r="C354" s="109" t="s">
        <v>1960</v>
      </c>
      <c r="D354" s="109" t="s">
        <v>2540</v>
      </c>
      <c r="E354" s="109" t="s">
        <v>2541</v>
      </c>
      <c r="F354" s="115">
        <v>115</v>
      </c>
      <c r="G354" s="115"/>
      <c r="H354" s="115">
        <v>3944657.62</v>
      </c>
    </row>
    <row r="355" spans="1:8" x14ac:dyDescent="0.25">
      <c r="A355" s="109" t="s">
        <v>2527</v>
      </c>
      <c r="B355" s="109" t="s">
        <v>1959</v>
      </c>
      <c r="C355" s="109" t="s">
        <v>1960</v>
      </c>
      <c r="D355" s="109" t="s">
        <v>2542</v>
      </c>
      <c r="E355" s="109" t="s">
        <v>2543</v>
      </c>
      <c r="F355" s="115">
        <v>200</v>
      </c>
      <c r="G355" s="115"/>
      <c r="H355" s="115">
        <v>3944857.62</v>
      </c>
    </row>
    <row r="356" spans="1:8" x14ac:dyDescent="0.25">
      <c r="A356" s="109" t="s">
        <v>2527</v>
      </c>
      <c r="B356" s="109" t="s">
        <v>1959</v>
      </c>
      <c r="C356" s="109" t="s">
        <v>1960</v>
      </c>
      <c r="D356" s="109" t="s">
        <v>2544</v>
      </c>
      <c r="E356" s="109" t="s">
        <v>2545</v>
      </c>
      <c r="F356" s="115">
        <v>10</v>
      </c>
      <c r="G356" s="115"/>
      <c r="H356" s="115">
        <v>3944867.62</v>
      </c>
    </row>
    <row r="357" spans="1:8" x14ac:dyDescent="0.25">
      <c r="A357" s="109" t="s">
        <v>2527</v>
      </c>
      <c r="B357" s="109" t="s">
        <v>1959</v>
      </c>
      <c r="C357" s="109" t="s">
        <v>1960</v>
      </c>
      <c r="D357" s="109" t="s">
        <v>2546</v>
      </c>
      <c r="E357" s="109" t="s">
        <v>2547</v>
      </c>
      <c r="F357" s="115">
        <v>200</v>
      </c>
      <c r="G357" s="115"/>
      <c r="H357" s="115">
        <v>3945067.62</v>
      </c>
    </row>
    <row r="358" spans="1:8" x14ac:dyDescent="0.25">
      <c r="A358" s="109" t="s">
        <v>2527</v>
      </c>
      <c r="B358" s="109" t="s">
        <v>1959</v>
      </c>
      <c r="C358" s="109" t="s">
        <v>1960</v>
      </c>
      <c r="D358" s="109" t="s">
        <v>2548</v>
      </c>
      <c r="E358" s="109" t="s">
        <v>2549</v>
      </c>
      <c r="F358" s="115">
        <v>175</v>
      </c>
      <c r="G358" s="115"/>
      <c r="H358" s="115">
        <v>3945242.62</v>
      </c>
    </row>
    <row r="359" spans="1:8" x14ac:dyDescent="0.25">
      <c r="A359" s="109" t="s">
        <v>2527</v>
      </c>
      <c r="B359" s="109" t="s">
        <v>1959</v>
      </c>
      <c r="C359" s="109" t="s">
        <v>1960</v>
      </c>
      <c r="D359" s="109" t="s">
        <v>2550</v>
      </c>
      <c r="E359" s="109" t="s">
        <v>2549</v>
      </c>
      <c r="F359" s="115">
        <v>50</v>
      </c>
      <c r="G359" s="115"/>
      <c r="H359" s="115">
        <v>3945292.62</v>
      </c>
    </row>
    <row r="360" spans="1:8" x14ac:dyDescent="0.25">
      <c r="A360" s="109" t="s">
        <v>2527</v>
      </c>
      <c r="B360" s="109" t="s">
        <v>1959</v>
      </c>
      <c r="C360" s="109" t="s">
        <v>1960</v>
      </c>
      <c r="D360" s="109" t="s">
        <v>2551</v>
      </c>
      <c r="E360" s="109" t="s">
        <v>2552</v>
      </c>
      <c r="F360" s="115">
        <v>200</v>
      </c>
      <c r="G360" s="115"/>
      <c r="H360" s="115">
        <v>3945492.62</v>
      </c>
    </row>
    <row r="361" spans="1:8" x14ac:dyDescent="0.25">
      <c r="A361" s="109" t="s">
        <v>2527</v>
      </c>
      <c r="B361" s="109" t="s">
        <v>1959</v>
      </c>
      <c r="C361" s="109" t="s">
        <v>1960</v>
      </c>
      <c r="D361" s="109" t="s">
        <v>2553</v>
      </c>
      <c r="E361" s="109" t="s">
        <v>2554</v>
      </c>
      <c r="F361" s="115">
        <v>2</v>
      </c>
      <c r="G361" s="115"/>
      <c r="H361" s="115">
        <v>3945494.62</v>
      </c>
    </row>
    <row r="362" spans="1:8" x14ac:dyDescent="0.25">
      <c r="A362" s="109" t="s">
        <v>2527</v>
      </c>
      <c r="B362" s="109" t="s">
        <v>1959</v>
      </c>
      <c r="C362" s="109" t="s">
        <v>1960</v>
      </c>
      <c r="D362" s="109" t="s">
        <v>2555</v>
      </c>
      <c r="E362" s="109" t="s">
        <v>2556</v>
      </c>
      <c r="F362" s="115">
        <v>350</v>
      </c>
      <c r="G362" s="115"/>
      <c r="H362" s="115">
        <v>3945844.62</v>
      </c>
    </row>
    <row r="363" spans="1:8" x14ac:dyDescent="0.25">
      <c r="A363" s="109" t="s">
        <v>2527</v>
      </c>
      <c r="B363" s="109" t="s">
        <v>1959</v>
      </c>
      <c r="C363" s="109" t="s">
        <v>1960</v>
      </c>
      <c r="D363" s="109" t="s">
        <v>2557</v>
      </c>
      <c r="E363" s="109" t="s">
        <v>2558</v>
      </c>
      <c r="F363" s="115">
        <v>230</v>
      </c>
      <c r="G363" s="115"/>
      <c r="H363" s="115">
        <v>3946074.62</v>
      </c>
    </row>
    <row r="364" spans="1:8" x14ac:dyDescent="0.25">
      <c r="A364" s="109" t="s">
        <v>2527</v>
      </c>
      <c r="B364" s="109" t="s">
        <v>1959</v>
      </c>
      <c r="C364" s="109" t="s">
        <v>1960</v>
      </c>
      <c r="D364" s="109" t="s">
        <v>2559</v>
      </c>
      <c r="E364" s="109" t="s">
        <v>2560</v>
      </c>
      <c r="F364" s="115">
        <v>35423.56</v>
      </c>
      <c r="G364" s="115"/>
      <c r="H364" s="115">
        <v>3981498.18</v>
      </c>
    </row>
    <row r="365" spans="1:8" x14ac:dyDescent="0.25">
      <c r="A365" s="109" t="s">
        <v>2527</v>
      </c>
      <c r="B365" s="109" t="s">
        <v>1959</v>
      </c>
      <c r="C365" s="109" t="s">
        <v>1960</v>
      </c>
      <c r="D365" s="109" t="s">
        <v>2561</v>
      </c>
      <c r="E365" s="109" t="s">
        <v>2562</v>
      </c>
      <c r="F365" s="115">
        <v>131.4</v>
      </c>
      <c r="G365" s="115"/>
      <c r="H365" s="115">
        <v>3981629.58</v>
      </c>
    </row>
    <row r="366" spans="1:8" x14ac:dyDescent="0.25">
      <c r="A366" s="109" t="s">
        <v>2527</v>
      </c>
      <c r="B366" s="109" t="s">
        <v>1959</v>
      </c>
      <c r="C366" s="109" t="s">
        <v>1960</v>
      </c>
      <c r="D366" s="109" t="s">
        <v>2563</v>
      </c>
      <c r="E366" s="109" t="s">
        <v>2564</v>
      </c>
      <c r="F366" s="115">
        <v>1337.82</v>
      </c>
      <c r="G366" s="115"/>
      <c r="H366" s="115">
        <v>3982967.4</v>
      </c>
    </row>
    <row r="367" spans="1:8" x14ac:dyDescent="0.25">
      <c r="A367" s="109" t="s">
        <v>2527</v>
      </c>
      <c r="B367" s="109" t="s">
        <v>1959</v>
      </c>
      <c r="C367" s="109" t="s">
        <v>1960</v>
      </c>
      <c r="D367" s="109" t="s">
        <v>2565</v>
      </c>
      <c r="E367" s="109" t="s">
        <v>2566</v>
      </c>
      <c r="F367" s="115">
        <v>170</v>
      </c>
      <c r="G367" s="115"/>
      <c r="H367" s="115">
        <v>3983137.4</v>
      </c>
    </row>
    <row r="368" spans="1:8" x14ac:dyDescent="0.25">
      <c r="A368" s="109" t="s">
        <v>2527</v>
      </c>
      <c r="B368" s="109" t="s">
        <v>1959</v>
      </c>
      <c r="C368" s="109" t="s">
        <v>1960</v>
      </c>
      <c r="D368" s="109" t="s">
        <v>2567</v>
      </c>
      <c r="E368" s="109" t="s">
        <v>2566</v>
      </c>
      <c r="F368" s="115">
        <v>200</v>
      </c>
      <c r="G368" s="115"/>
      <c r="H368" s="115">
        <v>3983337.4</v>
      </c>
    </row>
    <row r="369" spans="1:8" x14ac:dyDescent="0.25">
      <c r="A369" s="109" t="s">
        <v>2527</v>
      </c>
      <c r="B369" s="109" t="s">
        <v>1959</v>
      </c>
      <c r="C369" s="109" t="s">
        <v>1960</v>
      </c>
      <c r="D369" s="109" t="s">
        <v>2568</v>
      </c>
      <c r="E369" s="109" t="s">
        <v>2569</v>
      </c>
      <c r="F369" s="115">
        <v>200</v>
      </c>
      <c r="G369" s="115"/>
      <c r="H369" s="115">
        <v>3983537.4</v>
      </c>
    </row>
    <row r="370" spans="1:8" x14ac:dyDescent="0.25">
      <c r="A370" s="109" t="s">
        <v>2527</v>
      </c>
      <c r="B370" s="109" t="s">
        <v>1959</v>
      </c>
      <c r="C370" s="109" t="s">
        <v>1960</v>
      </c>
      <c r="D370" s="109" t="s">
        <v>2570</v>
      </c>
      <c r="E370" s="109" t="s">
        <v>2571</v>
      </c>
      <c r="F370" s="115">
        <v>102</v>
      </c>
      <c r="G370" s="115"/>
      <c r="H370" s="115">
        <v>3983639.4</v>
      </c>
    </row>
    <row r="371" spans="1:8" x14ac:dyDescent="0.25">
      <c r="A371" s="109" t="s">
        <v>2527</v>
      </c>
      <c r="B371" s="109" t="s">
        <v>1959</v>
      </c>
      <c r="C371" s="109" t="s">
        <v>1960</v>
      </c>
      <c r="D371" s="109" t="s">
        <v>2572</v>
      </c>
      <c r="E371" s="109" t="s">
        <v>2571</v>
      </c>
      <c r="F371" s="115">
        <v>205</v>
      </c>
      <c r="G371" s="115"/>
      <c r="H371" s="115">
        <v>3983844.4</v>
      </c>
    </row>
    <row r="372" spans="1:8" x14ac:dyDescent="0.25">
      <c r="A372" s="109" t="s">
        <v>2527</v>
      </c>
      <c r="B372" s="109" t="s">
        <v>1959</v>
      </c>
      <c r="C372" s="109" t="s">
        <v>1960</v>
      </c>
      <c r="D372" s="109" t="s">
        <v>2573</v>
      </c>
      <c r="E372" s="114"/>
      <c r="F372" s="115">
        <v>1</v>
      </c>
      <c r="G372" s="115"/>
      <c r="H372" s="115">
        <v>3983845.4</v>
      </c>
    </row>
    <row r="373" spans="1:8" x14ac:dyDescent="0.25">
      <c r="A373" s="109" t="s">
        <v>2527</v>
      </c>
      <c r="B373" s="109" t="s">
        <v>1959</v>
      </c>
      <c r="C373" s="109" t="s">
        <v>1960</v>
      </c>
      <c r="D373" s="109" t="s">
        <v>2574</v>
      </c>
      <c r="E373" s="114"/>
      <c r="F373" s="115">
        <v>135</v>
      </c>
      <c r="G373" s="115"/>
      <c r="H373" s="115">
        <v>3983980.4</v>
      </c>
    </row>
    <row r="374" spans="1:8" x14ac:dyDescent="0.25">
      <c r="A374" s="109" t="s">
        <v>2527</v>
      </c>
      <c r="B374" s="109" t="s">
        <v>1959</v>
      </c>
      <c r="C374" s="109" t="s">
        <v>1960</v>
      </c>
      <c r="D374" s="109" t="s">
        <v>2575</v>
      </c>
      <c r="E374" s="114"/>
      <c r="F374" s="115">
        <v>10</v>
      </c>
      <c r="G374" s="115"/>
      <c r="H374" s="115">
        <v>3983990.4</v>
      </c>
    </row>
    <row r="375" spans="1:8" x14ac:dyDescent="0.25">
      <c r="A375" s="109" t="s">
        <v>2576</v>
      </c>
      <c r="B375" s="109" t="s">
        <v>1901</v>
      </c>
      <c r="C375" s="109" t="s">
        <v>2101</v>
      </c>
      <c r="D375" s="109" t="s">
        <v>2150</v>
      </c>
      <c r="E375" s="109" t="s">
        <v>2151</v>
      </c>
      <c r="F375" s="115">
        <v>244.3</v>
      </c>
      <c r="G375" s="115"/>
      <c r="H375" s="115">
        <v>3984234.7</v>
      </c>
    </row>
    <row r="376" spans="1:8" x14ac:dyDescent="0.25">
      <c r="A376" s="109" t="s">
        <v>2576</v>
      </c>
      <c r="B376" s="109" t="s">
        <v>1959</v>
      </c>
      <c r="C376" s="109" t="s">
        <v>1960</v>
      </c>
      <c r="D376" s="109" t="s">
        <v>2577</v>
      </c>
      <c r="E376" s="109" t="s">
        <v>2578</v>
      </c>
      <c r="F376" s="115">
        <v>200</v>
      </c>
      <c r="G376" s="115"/>
      <c r="H376" s="115">
        <v>3984434.7</v>
      </c>
    </row>
    <row r="377" spans="1:8" x14ac:dyDescent="0.25">
      <c r="A377" s="109" t="s">
        <v>2576</v>
      </c>
      <c r="B377" s="109" t="s">
        <v>1959</v>
      </c>
      <c r="C377" s="109" t="s">
        <v>1960</v>
      </c>
      <c r="D377" s="109" t="s">
        <v>2579</v>
      </c>
      <c r="E377" s="109" t="s">
        <v>2580</v>
      </c>
      <c r="F377" s="115">
        <v>150</v>
      </c>
      <c r="G377" s="115"/>
      <c r="H377" s="115">
        <v>3984584.7</v>
      </c>
    </row>
    <row r="378" spans="1:8" x14ac:dyDescent="0.25">
      <c r="A378" s="109" t="s">
        <v>2576</v>
      </c>
      <c r="B378" s="109" t="s">
        <v>1959</v>
      </c>
      <c r="C378" s="109" t="s">
        <v>1960</v>
      </c>
      <c r="D378" s="109" t="s">
        <v>2581</v>
      </c>
      <c r="E378" s="109" t="s">
        <v>2582</v>
      </c>
      <c r="F378" s="115">
        <v>200</v>
      </c>
      <c r="G378" s="115"/>
      <c r="H378" s="115">
        <v>3984784.7</v>
      </c>
    </row>
    <row r="379" spans="1:8" x14ac:dyDescent="0.25">
      <c r="A379" s="109" t="s">
        <v>2576</v>
      </c>
      <c r="B379" s="109" t="s">
        <v>1959</v>
      </c>
      <c r="C379" s="109" t="s">
        <v>1960</v>
      </c>
      <c r="D379" s="109" t="s">
        <v>2583</v>
      </c>
      <c r="E379" s="109" t="s">
        <v>2584</v>
      </c>
      <c r="F379" s="115">
        <v>150</v>
      </c>
      <c r="G379" s="115"/>
      <c r="H379" s="115">
        <v>3984934.7</v>
      </c>
    </row>
    <row r="380" spans="1:8" x14ac:dyDescent="0.25">
      <c r="A380" s="109" t="s">
        <v>2576</v>
      </c>
      <c r="B380" s="109" t="s">
        <v>1959</v>
      </c>
      <c r="C380" s="109" t="s">
        <v>1960</v>
      </c>
      <c r="D380" s="109" t="s">
        <v>2585</v>
      </c>
      <c r="E380" s="109" t="s">
        <v>2586</v>
      </c>
      <c r="F380" s="115">
        <v>95</v>
      </c>
      <c r="G380" s="115"/>
      <c r="H380" s="115">
        <v>3985029.7</v>
      </c>
    </row>
    <row r="381" spans="1:8" x14ac:dyDescent="0.25">
      <c r="A381" s="109" t="s">
        <v>2576</v>
      </c>
      <c r="B381" s="109" t="s">
        <v>1959</v>
      </c>
      <c r="C381" s="109" t="s">
        <v>1960</v>
      </c>
      <c r="D381" s="109" t="s">
        <v>2587</v>
      </c>
      <c r="E381" s="109" t="s">
        <v>2586</v>
      </c>
      <c r="F381" s="115">
        <v>95</v>
      </c>
      <c r="G381" s="115"/>
      <c r="H381" s="115">
        <v>3985124.7</v>
      </c>
    </row>
    <row r="382" spans="1:8" x14ac:dyDescent="0.25">
      <c r="A382" s="109" t="s">
        <v>2576</v>
      </c>
      <c r="B382" s="109" t="s">
        <v>1959</v>
      </c>
      <c r="C382" s="109" t="s">
        <v>1960</v>
      </c>
      <c r="D382" s="109" t="s">
        <v>2588</v>
      </c>
      <c r="E382" s="109" t="s">
        <v>2589</v>
      </c>
      <c r="F382" s="115">
        <v>40</v>
      </c>
      <c r="G382" s="115"/>
      <c r="H382" s="115">
        <v>3985164.7</v>
      </c>
    </row>
    <row r="383" spans="1:8" x14ac:dyDescent="0.25">
      <c r="A383" s="109" t="s">
        <v>2576</v>
      </c>
      <c r="B383" s="109" t="s">
        <v>1959</v>
      </c>
      <c r="C383" s="109" t="s">
        <v>1960</v>
      </c>
      <c r="D383" s="109" t="s">
        <v>2590</v>
      </c>
      <c r="E383" s="109" t="s">
        <v>2591</v>
      </c>
      <c r="F383" s="115">
        <v>102</v>
      </c>
      <c r="G383" s="115"/>
      <c r="H383" s="115">
        <v>3985266.7</v>
      </c>
    </row>
    <row r="384" spans="1:8" x14ac:dyDescent="0.25">
      <c r="A384" s="109" t="s">
        <v>2576</v>
      </c>
      <c r="B384" s="109" t="s">
        <v>1959</v>
      </c>
      <c r="C384" s="109" t="s">
        <v>1960</v>
      </c>
      <c r="D384" s="109" t="s">
        <v>2592</v>
      </c>
      <c r="E384" s="109" t="s">
        <v>2591</v>
      </c>
      <c r="F384" s="115">
        <v>120</v>
      </c>
      <c r="G384" s="115"/>
      <c r="H384" s="115">
        <v>3985386.7</v>
      </c>
    </row>
    <row r="385" spans="1:8" x14ac:dyDescent="0.25">
      <c r="A385" s="109" t="s">
        <v>2576</v>
      </c>
      <c r="B385" s="109" t="s">
        <v>1959</v>
      </c>
      <c r="C385" s="109" t="s">
        <v>1960</v>
      </c>
      <c r="D385" s="109" t="s">
        <v>2593</v>
      </c>
      <c r="E385" s="109" t="s">
        <v>2594</v>
      </c>
      <c r="F385" s="115">
        <v>40</v>
      </c>
      <c r="G385" s="115"/>
      <c r="H385" s="115">
        <v>3985426.7</v>
      </c>
    </row>
    <row r="386" spans="1:8" x14ac:dyDescent="0.25">
      <c r="A386" s="109" t="s">
        <v>2576</v>
      </c>
      <c r="B386" s="109" t="s">
        <v>1959</v>
      </c>
      <c r="C386" s="109" t="s">
        <v>1960</v>
      </c>
      <c r="D386" s="109" t="s">
        <v>2595</v>
      </c>
      <c r="E386" s="109" t="s">
        <v>2596</v>
      </c>
      <c r="F386" s="115">
        <v>170</v>
      </c>
      <c r="G386" s="115"/>
      <c r="H386" s="115">
        <v>3985596.7</v>
      </c>
    </row>
    <row r="387" spans="1:8" x14ac:dyDescent="0.25">
      <c r="A387" s="109" t="s">
        <v>2576</v>
      </c>
      <c r="B387" s="109" t="s">
        <v>1959</v>
      </c>
      <c r="C387" s="109" t="s">
        <v>1960</v>
      </c>
      <c r="D387" s="109" t="s">
        <v>2597</v>
      </c>
      <c r="E387" s="109" t="s">
        <v>2596</v>
      </c>
      <c r="F387" s="115">
        <v>120</v>
      </c>
      <c r="G387" s="115"/>
      <c r="H387" s="115">
        <v>3985716.7</v>
      </c>
    </row>
    <row r="388" spans="1:8" x14ac:dyDescent="0.25">
      <c r="A388" s="109" t="s">
        <v>2576</v>
      </c>
      <c r="B388" s="109" t="s">
        <v>1959</v>
      </c>
      <c r="C388" s="109" t="s">
        <v>1960</v>
      </c>
      <c r="D388" s="109" t="s">
        <v>2598</v>
      </c>
      <c r="E388" s="109" t="s">
        <v>2599</v>
      </c>
      <c r="F388" s="115">
        <v>200</v>
      </c>
      <c r="G388" s="115"/>
      <c r="H388" s="115">
        <v>3985916.7</v>
      </c>
    </row>
    <row r="389" spans="1:8" x14ac:dyDescent="0.25">
      <c r="A389" s="109" t="s">
        <v>2576</v>
      </c>
      <c r="B389" s="109" t="s">
        <v>1959</v>
      </c>
      <c r="C389" s="109" t="s">
        <v>1960</v>
      </c>
      <c r="D389" s="109" t="s">
        <v>2045</v>
      </c>
      <c r="E389" s="109" t="s">
        <v>2600</v>
      </c>
      <c r="F389" s="115">
        <v>1810</v>
      </c>
      <c r="G389" s="115"/>
      <c r="H389" s="115">
        <v>3987726.7</v>
      </c>
    </row>
    <row r="390" spans="1:8" x14ac:dyDescent="0.25">
      <c r="A390" s="109" t="s">
        <v>2576</v>
      </c>
      <c r="B390" s="109" t="s">
        <v>1959</v>
      </c>
      <c r="C390" s="109" t="s">
        <v>1960</v>
      </c>
      <c r="D390" s="109" t="s">
        <v>2601</v>
      </c>
      <c r="E390" s="114"/>
      <c r="F390" s="115">
        <v>200</v>
      </c>
      <c r="G390" s="115"/>
      <c r="H390" s="115">
        <v>3987926.7</v>
      </c>
    </row>
    <row r="391" spans="1:8" x14ac:dyDescent="0.25">
      <c r="A391" s="109" t="s">
        <v>2576</v>
      </c>
      <c r="B391" s="109" t="s">
        <v>1959</v>
      </c>
      <c r="C391" s="109" t="s">
        <v>1960</v>
      </c>
      <c r="D391" s="109" t="s">
        <v>2602</v>
      </c>
      <c r="E391" s="114"/>
      <c r="F391" s="115">
        <v>2</v>
      </c>
      <c r="G391" s="115"/>
      <c r="H391" s="115">
        <v>3987928.7</v>
      </c>
    </row>
    <row r="392" spans="1:8" x14ac:dyDescent="0.25">
      <c r="A392" s="109" t="s">
        <v>2576</v>
      </c>
      <c r="B392" s="109" t="s">
        <v>1959</v>
      </c>
      <c r="C392" s="109" t="s">
        <v>1960</v>
      </c>
      <c r="D392" s="109" t="s">
        <v>2603</v>
      </c>
      <c r="E392" s="114"/>
      <c r="F392" s="115">
        <v>60</v>
      </c>
      <c r="G392" s="115"/>
      <c r="H392" s="115">
        <v>3987988.7</v>
      </c>
    </row>
    <row r="393" spans="1:8" x14ac:dyDescent="0.25">
      <c r="A393" s="109" t="s">
        <v>2604</v>
      </c>
      <c r="B393" s="109" t="s">
        <v>1901</v>
      </c>
      <c r="C393" s="109" t="s">
        <v>1902</v>
      </c>
      <c r="D393" s="109" t="s">
        <v>2605</v>
      </c>
      <c r="E393" s="109" t="s">
        <v>2606</v>
      </c>
      <c r="F393" s="115"/>
      <c r="G393" s="115">
        <v>104</v>
      </c>
      <c r="H393" s="115">
        <v>3987884.7</v>
      </c>
    </row>
    <row r="394" spans="1:8" x14ac:dyDescent="0.25">
      <c r="A394" s="109" t="s">
        <v>2604</v>
      </c>
      <c r="B394" s="109" t="s">
        <v>1901</v>
      </c>
      <c r="C394" s="109" t="s">
        <v>1902</v>
      </c>
      <c r="D394" s="109" t="s">
        <v>2607</v>
      </c>
      <c r="E394" s="109" t="s">
        <v>2608</v>
      </c>
      <c r="F394" s="115"/>
      <c r="G394" s="115">
        <v>1832.51</v>
      </c>
      <c r="H394" s="115">
        <v>3986052.19</v>
      </c>
    </row>
    <row r="395" spans="1:8" x14ac:dyDescent="0.25">
      <c r="A395" s="109" t="s">
        <v>2604</v>
      </c>
      <c r="B395" s="109" t="s">
        <v>1901</v>
      </c>
      <c r="C395" s="109" t="s">
        <v>1902</v>
      </c>
      <c r="D395" s="109" t="s">
        <v>2609</v>
      </c>
      <c r="E395" s="109" t="s">
        <v>2610</v>
      </c>
      <c r="F395" s="115"/>
      <c r="G395" s="115">
        <v>2290.73</v>
      </c>
      <c r="H395" s="115">
        <v>3983761.46</v>
      </c>
    </row>
    <row r="396" spans="1:8" x14ac:dyDescent="0.25">
      <c r="A396" s="109" t="s">
        <v>2604</v>
      </c>
      <c r="B396" s="109" t="s">
        <v>1901</v>
      </c>
      <c r="C396" s="109" t="s">
        <v>1902</v>
      </c>
      <c r="D396" s="109" t="s">
        <v>2611</v>
      </c>
      <c r="E396" s="109" t="s">
        <v>2612</v>
      </c>
      <c r="F396" s="115"/>
      <c r="G396" s="115">
        <v>1340.52</v>
      </c>
      <c r="H396" s="115">
        <v>3982420.94</v>
      </c>
    </row>
    <row r="397" spans="1:8" x14ac:dyDescent="0.25">
      <c r="A397" s="109" t="s">
        <v>2604</v>
      </c>
      <c r="B397" s="109" t="s">
        <v>1901</v>
      </c>
      <c r="C397" s="109" t="s">
        <v>1902</v>
      </c>
      <c r="D397" s="109" t="s">
        <v>2613</v>
      </c>
      <c r="E397" s="109" t="s">
        <v>2614</v>
      </c>
      <c r="F397" s="115"/>
      <c r="G397" s="115">
        <v>2320.5500000000002</v>
      </c>
      <c r="H397" s="115">
        <v>3980100.39</v>
      </c>
    </row>
    <row r="398" spans="1:8" x14ac:dyDescent="0.25">
      <c r="A398" s="109" t="s">
        <v>2604</v>
      </c>
      <c r="B398" s="109" t="s">
        <v>1901</v>
      </c>
      <c r="C398" s="109" t="s">
        <v>1902</v>
      </c>
      <c r="D398" s="109" t="s">
        <v>2615</v>
      </c>
      <c r="E398" s="109" t="s">
        <v>2616</v>
      </c>
      <c r="F398" s="115"/>
      <c r="G398" s="115">
        <v>509</v>
      </c>
      <c r="H398" s="115">
        <v>3979591.39</v>
      </c>
    </row>
    <row r="399" spans="1:8" x14ac:dyDescent="0.25">
      <c r="A399" s="109" t="s">
        <v>2604</v>
      </c>
      <c r="B399" s="109" t="s">
        <v>1901</v>
      </c>
      <c r="C399" s="109" t="s">
        <v>1902</v>
      </c>
      <c r="D399" s="109" t="s">
        <v>2617</v>
      </c>
      <c r="E399" s="109" t="s">
        <v>2618</v>
      </c>
      <c r="F399" s="115"/>
      <c r="G399" s="115">
        <v>49270.69</v>
      </c>
      <c r="H399" s="115">
        <v>3930320.7</v>
      </c>
    </row>
    <row r="400" spans="1:8" x14ac:dyDescent="0.25">
      <c r="A400" s="109" t="s">
        <v>2604</v>
      </c>
      <c r="B400" s="109" t="s">
        <v>1901</v>
      </c>
      <c r="C400" s="109" t="s">
        <v>1902</v>
      </c>
      <c r="D400" s="109" t="s">
        <v>2619</v>
      </c>
      <c r="E400" s="109" t="s">
        <v>2620</v>
      </c>
      <c r="F400" s="115"/>
      <c r="G400" s="115">
        <v>477.76</v>
      </c>
      <c r="H400" s="115">
        <v>3929842.94</v>
      </c>
    </row>
    <row r="401" spans="1:8" x14ac:dyDescent="0.25">
      <c r="A401" s="109" t="s">
        <v>2604</v>
      </c>
      <c r="B401" s="109" t="s">
        <v>1901</v>
      </c>
      <c r="C401" s="109" t="s">
        <v>1902</v>
      </c>
      <c r="D401" s="109" t="s">
        <v>2621</v>
      </c>
      <c r="E401" s="109" t="s">
        <v>2622</v>
      </c>
      <c r="F401" s="115"/>
      <c r="G401" s="115">
        <v>112</v>
      </c>
      <c r="H401" s="115">
        <v>3929730.94</v>
      </c>
    </row>
    <row r="402" spans="1:8" x14ac:dyDescent="0.25">
      <c r="A402" s="109" t="s">
        <v>2604</v>
      </c>
      <c r="B402" s="109" t="s">
        <v>1901</v>
      </c>
      <c r="C402" s="109" t="s">
        <v>1902</v>
      </c>
      <c r="D402" s="109" t="s">
        <v>2623</v>
      </c>
      <c r="E402" s="109" t="s">
        <v>2624</v>
      </c>
      <c r="F402" s="115"/>
      <c r="G402" s="115">
        <v>1512</v>
      </c>
      <c r="H402" s="115">
        <v>3928218.94</v>
      </c>
    </row>
    <row r="403" spans="1:8" x14ac:dyDescent="0.25">
      <c r="A403" s="109" t="s">
        <v>2604</v>
      </c>
      <c r="B403" s="109" t="s">
        <v>1901</v>
      </c>
      <c r="C403" s="109" t="s">
        <v>1902</v>
      </c>
      <c r="D403" s="109" t="s">
        <v>2625</v>
      </c>
      <c r="E403" s="109" t="s">
        <v>2626</v>
      </c>
      <c r="F403" s="115"/>
      <c r="G403" s="115">
        <v>51041.96</v>
      </c>
      <c r="H403" s="115">
        <v>3877176.98</v>
      </c>
    </row>
    <row r="404" spans="1:8" x14ac:dyDescent="0.25">
      <c r="A404" s="109" t="s">
        <v>2604</v>
      </c>
      <c r="B404" s="109" t="s">
        <v>1901</v>
      </c>
      <c r="C404" s="109" t="s">
        <v>1902</v>
      </c>
      <c r="D404" s="109" t="s">
        <v>2627</v>
      </c>
      <c r="E404" s="109" t="s">
        <v>2628</v>
      </c>
      <c r="F404" s="115"/>
      <c r="G404" s="115">
        <v>19981.04</v>
      </c>
      <c r="H404" s="115">
        <v>3857195.94</v>
      </c>
    </row>
    <row r="405" spans="1:8" x14ac:dyDescent="0.25">
      <c r="A405" s="109" t="s">
        <v>2604</v>
      </c>
      <c r="B405" s="109" t="s">
        <v>1901</v>
      </c>
      <c r="C405" s="109" t="s">
        <v>1902</v>
      </c>
      <c r="D405" s="109" t="s">
        <v>2629</v>
      </c>
      <c r="E405" s="109" t="s">
        <v>2630</v>
      </c>
      <c r="F405" s="115"/>
      <c r="G405" s="115">
        <v>1138.9000000000001</v>
      </c>
      <c r="H405" s="115">
        <v>3856057.04</v>
      </c>
    </row>
    <row r="406" spans="1:8" x14ac:dyDescent="0.25">
      <c r="A406" s="109" t="s">
        <v>2604</v>
      </c>
      <c r="B406" s="109" t="s">
        <v>1901</v>
      </c>
      <c r="C406" s="109" t="s">
        <v>1902</v>
      </c>
      <c r="D406" s="109" t="s">
        <v>2631</v>
      </c>
      <c r="E406" s="109" t="s">
        <v>2632</v>
      </c>
      <c r="F406" s="115"/>
      <c r="G406" s="115">
        <v>3068.47</v>
      </c>
      <c r="H406" s="115">
        <v>3852988.57</v>
      </c>
    </row>
    <row r="407" spans="1:8" x14ac:dyDescent="0.25">
      <c r="A407" s="109" t="s">
        <v>2604</v>
      </c>
      <c r="B407" s="109" t="s">
        <v>1901</v>
      </c>
      <c r="C407" s="109" t="s">
        <v>1902</v>
      </c>
      <c r="D407" s="109" t="s">
        <v>2633</v>
      </c>
      <c r="E407" s="109" t="s">
        <v>2634</v>
      </c>
      <c r="F407" s="115"/>
      <c r="G407" s="115">
        <v>4005.34</v>
      </c>
      <c r="H407" s="115">
        <v>3848983.23</v>
      </c>
    </row>
    <row r="408" spans="1:8" x14ac:dyDescent="0.25">
      <c r="A408" s="109" t="s">
        <v>2604</v>
      </c>
      <c r="B408" s="109" t="s">
        <v>1901</v>
      </c>
      <c r="C408" s="109" t="s">
        <v>1902</v>
      </c>
      <c r="D408" s="109" t="s">
        <v>2635</v>
      </c>
      <c r="E408" s="109" t="s">
        <v>2636</v>
      </c>
      <c r="F408" s="115"/>
      <c r="G408" s="115">
        <v>124.35</v>
      </c>
      <c r="H408" s="115">
        <v>3848858.88</v>
      </c>
    </row>
    <row r="409" spans="1:8" x14ac:dyDescent="0.25">
      <c r="A409" s="109" t="s">
        <v>2604</v>
      </c>
      <c r="B409" s="109" t="s">
        <v>1901</v>
      </c>
      <c r="C409" s="109" t="s">
        <v>1902</v>
      </c>
      <c r="D409" s="109" t="s">
        <v>2637</v>
      </c>
      <c r="E409" s="109" t="s">
        <v>2638</v>
      </c>
      <c r="F409" s="115"/>
      <c r="G409" s="115">
        <v>400</v>
      </c>
      <c r="H409" s="115">
        <v>3848458.88</v>
      </c>
    </row>
    <row r="410" spans="1:8" x14ac:dyDescent="0.25">
      <c r="A410" s="109" t="s">
        <v>2604</v>
      </c>
      <c r="B410" s="109" t="s">
        <v>1901</v>
      </c>
      <c r="C410" s="109" t="s">
        <v>1902</v>
      </c>
      <c r="D410" s="109" t="s">
        <v>2639</v>
      </c>
      <c r="E410" s="109" t="s">
        <v>2640</v>
      </c>
      <c r="F410" s="115"/>
      <c r="G410" s="115">
        <v>771.49</v>
      </c>
      <c r="H410" s="115">
        <v>3847687.39</v>
      </c>
    </row>
    <row r="411" spans="1:8" x14ac:dyDescent="0.25">
      <c r="A411" s="109" t="s">
        <v>2604</v>
      </c>
      <c r="B411" s="109" t="s">
        <v>1901</v>
      </c>
      <c r="C411" s="109" t="s">
        <v>1902</v>
      </c>
      <c r="D411" s="109" t="s">
        <v>2641</v>
      </c>
      <c r="E411" s="109" t="s">
        <v>2642</v>
      </c>
      <c r="F411" s="115"/>
      <c r="G411" s="115">
        <v>3870</v>
      </c>
      <c r="H411" s="115">
        <v>3843817.39</v>
      </c>
    </row>
    <row r="412" spans="1:8" x14ac:dyDescent="0.25">
      <c r="A412" s="109" t="s">
        <v>2604</v>
      </c>
      <c r="B412" s="109" t="s">
        <v>1901</v>
      </c>
      <c r="C412" s="109" t="s">
        <v>1902</v>
      </c>
      <c r="D412" s="109" t="s">
        <v>2643</v>
      </c>
      <c r="E412" s="109" t="s">
        <v>2644</v>
      </c>
      <c r="F412" s="115"/>
      <c r="G412" s="115">
        <v>244.3</v>
      </c>
      <c r="H412" s="115">
        <v>3843573.09</v>
      </c>
    </row>
    <row r="413" spans="1:8" x14ac:dyDescent="0.25">
      <c r="A413" s="109" t="s">
        <v>2604</v>
      </c>
      <c r="B413" s="109" t="s">
        <v>1901</v>
      </c>
      <c r="C413" s="109" t="s">
        <v>1902</v>
      </c>
      <c r="D413" s="109" t="s">
        <v>2645</v>
      </c>
      <c r="E413" s="109" t="s">
        <v>2646</v>
      </c>
      <c r="F413" s="115"/>
      <c r="G413" s="115">
        <v>9498</v>
      </c>
      <c r="H413" s="115">
        <v>3834075.09</v>
      </c>
    </row>
    <row r="414" spans="1:8" x14ac:dyDescent="0.25">
      <c r="A414" s="109" t="s">
        <v>2604</v>
      </c>
      <c r="B414" s="109" t="s">
        <v>1901</v>
      </c>
      <c r="C414" s="109" t="s">
        <v>1902</v>
      </c>
      <c r="D414" s="109" t="s">
        <v>2647</v>
      </c>
      <c r="E414" s="109" t="s">
        <v>2648</v>
      </c>
      <c r="F414" s="115"/>
      <c r="G414" s="115">
        <v>2320</v>
      </c>
      <c r="H414" s="115">
        <v>3831755.09</v>
      </c>
    </row>
    <row r="415" spans="1:8" x14ac:dyDescent="0.25">
      <c r="A415" s="109" t="s">
        <v>2604</v>
      </c>
      <c r="B415" s="109" t="s">
        <v>1901</v>
      </c>
      <c r="C415" s="109" t="s">
        <v>1902</v>
      </c>
      <c r="D415" s="109" t="s">
        <v>2649</v>
      </c>
      <c r="E415" s="109" t="s">
        <v>2650</v>
      </c>
      <c r="F415" s="115"/>
      <c r="G415" s="115">
        <v>912.95</v>
      </c>
      <c r="H415" s="115">
        <v>3830842.14</v>
      </c>
    </row>
    <row r="416" spans="1:8" x14ac:dyDescent="0.25">
      <c r="A416" s="109" t="s">
        <v>2604</v>
      </c>
      <c r="B416" s="109" t="s">
        <v>1901</v>
      </c>
      <c r="C416" s="109" t="s">
        <v>1902</v>
      </c>
      <c r="D416" s="109" t="s">
        <v>2651</v>
      </c>
      <c r="E416" s="109" t="s">
        <v>2652</v>
      </c>
      <c r="F416" s="115"/>
      <c r="G416" s="115">
        <v>76892.899999999994</v>
      </c>
      <c r="H416" s="115">
        <v>3753949.24</v>
      </c>
    </row>
    <row r="417" spans="1:8" x14ac:dyDescent="0.25">
      <c r="A417" s="109" t="s">
        <v>2604</v>
      </c>
      <c r="B417" s="109" t="s">
        <v>1901</v>
      </c>
      <c r="C417" s="109" t="s">
        <v>1902</v>
      </c>
      <c r="D417" s="109" t="s">
        <v>2653</v>
      </c>
      <c r="E417" s="109" t="s">
        <v>2654</v>
      </c>
      <c r="F417" s="115"/>
      <c r="G417" s="115">
        <v>500</v>
      </c>
      <c r="H417" s="115">
        <v>3753449.24</v>
      </c>
    </row>
    <row r="418" spans="1:8" x14ac:dyDescent="0.25">
      <c r="A418" s="109" t="s">
        <v>2604</v>
      </c>
      <c r="B418" s="109" t="s">
        <v>1901</v>
      </c>
      <c r="C418" s="109" t="s">
        <v>1902</v>
      </c>
      <c r="D418" s="109" t="s">
        <v>2655</v>
      </c>
      <c r="E418" s="109" t="s">
        <v>2656</v>
      </c>
      <c r="F418" s="115"/>
      <c r="G418" s="115">
        <v>2765</v>
      </c>
      <c r="H418" s="115">
        <v>3750684.24</v>
      </c>
    </row>
    <row r="419" spans="1:8" x14ac:dyDescent="0.25">
      <c r="A419" s="109" t="s">
        <v>2604</v>
      </c>
      <c r="B419" s="109" t="s">
        <v>1901</v>
      </c>
      <c r="C419" s="109" t="s">
        <v>1902</v>
      </c>
      <c r="D419" s="109" t="s">
        <v>2657</v>
      </c>
      <c r="E419" s="109" t="s">
        <v>2658</v>
      </c>
      <c r="F419" s="115"/>
      <c r="G419" s="115">
        <v>1091.5999999999999</v>
      </c>
      <c r="H419" s="115">
        <v>3749592.64</v>
      </c>
    </row>
    <row r="420" spans="1:8" x14ac:dyDescent="0.25">
      <c r="A420" s="109" t="s">
        <v>2604</v>
      </c>
      <c r="B420" s="109" t="s">
        <v>1901</v>
      </c>
      <c r="C420" s="109" t="s">
        <v>1902</v>
      </c>
      <c r="D420" s="109" t="s">
        <v>2659</v>
      </c>
      <c r="E420" s="109" t="s">
        <v>2660</v>
      </c>
      <c r="F420" s="115"/>
      <c r="G420" s="115">
        <v>119.54</v>
      </c>
      <c r="H420" s="115">
        <v>3749473.1</v>
      </c>
    </row>
    <row r="421" spans="1:8" x14ac:dyDescent="0.25">
      <c r="A421" s="109" t="s">
        <v>2604</v>
      </c>
      <c r="B421" s="109" t="s">
        <v>1901</v>
      </c>
      <c r="C421" s="109" t="s">
        <v>1902</v>
      </c>
      <c r="D421" s="109" t="s">
        <v>2661</v>
      </c>
      <c r="E421" s="109" t="s">
        <v>2662</v>
      </c>
      <c r="F421" s="115"/>
      <c r="G421" s="115">
        <v>168.84</v>
      </c>
      <c r="H421" s="115">
        <v>3749304.26</v>
      </c>
    </row>
    <row r="422" spans="1:8" x14ac:dyDescent="0.25">
      <c r="A422" s="109" t="s">
        <v>2604</v>
      </c>
      <c r="B422" s="109" t="s">
        <v>1901</v>
      </c>
      <c r="C422" s="109" t="s">
        <v>1902</v>
      </c>
      <c r="D422" s="109" t="s">
        <v>2663</v>
      </c>
      <c r="E422" s="109" t="s">
        <v>2664</v>
      </c>
      <c r="F422" s="115"/>
      <c r="G422" s="115">
        <v>6860.63</v>
      </c>
      <c r="H422" s="115">
        <v>3742443.63</v>
      </c>
    </row>
    <row r="423" spans="1:8" x14ac:dyDescent="0.25">
      <c r="A423" s="109" t="s">
        <v>2604</v>
      </c>
      <c r="B423" s="109" t="s">
        <v>1901</v>
      </c>
      <c r="C423" s="109" t="s">
        <v>1902</v>
      </c>
      <c r="D423" s="109" t="s">
        <v>2665</v>
      </c>
      <c r="E423" s="109" t="s">
        <v>2666</v>
      </c>
      <c r="F423" s="115"/>
      <c r="G423" s="115">
        <v>2436.27</v>
      </c>
      <c r="H423" s="115">
        <v>3740007.36</v>
      </c>
    </row>
    <row r="424" spans="1:8" x14ac:dyDescent="0.25">
      <c r="A424" s="109" t="s">
        <v>2604</v>
      </c>
      <c r="B424" s="109" t="s">
        <v>1901</v>
      </c>
      <c r="C424" s="109" t="s">
        <v>1902</v>
      </c>
      <c r="D424" s="109" t="s">
        <v>2667</v>
      </c>
      <c r="E424" s="109" t="s">
        <v>2668</v>
      </c>
      <c r="F424" s="115"/>
      <c r="G424" s="115">
        <v>20000</v>
      </c>
      <c r="H424" s="115">
        <v>3720007.36</v>
      </c>
    </row>
    <row r="425" spans="1:8" x14ac:dyDescent="0.25">
      <c r="A425" s="109" t="s">
        <v>2604</v>
      </c>
      <c r="B425" s="109" t="s">
        <v>1901</v>
      </c>
      <c r="C425" s="109" t="s">
        <v>1902</v>
      </c>
      <c r="D425" s="109" t="s">
        <v>2669</v>
      </c>
      <c r="E425" s="109" t="s">
        <v>2670</v>
      </c>
      <c r="F425" s="115"/>
      <c r="G425" s="115">
        <v>210.73</v>
      </c>
      <c r="H425" s="115">
        <v>3719796.63</v>
      </c>
    </row>
    <row r="426" spans="1:8" x14ac:dyDescent="0.25">
      <c r="A426" s="109" t="s">
        <v>2604</v>
      </c>
      <c r="B426" s="109" t="s">
        <v>1901</v>
      </c>
      <c r="C426" s="109" t="s">
        <v>1902</v>
      </c>
      <c r="D426" s="109" t="s">
        <v>2671</v>
      </c>
      <c r="E426" s="109" t="s">
        <v>2672</v>
      </c>
      <c r="F426" s="115"/>
      <c r="G426" s="115">
        <v>5828.5</v>
      </c>
      <c r="H426" s="115">
        <v>3713968.13</v>
      </c>
    </row>
    <row r="427" spans="1:8" x14ac:dyDescent="0.25">
      <c r="A427" s="109" t="s">
        <v>2604</v>
      </c>
      <c r="B427" s="109" t="s">
        <v>1901</v>
      </c>
      <c r="C427" s="109" t="s">
        <v>1902</v>
      </c>
      <c r="D427" s="109" t="s">
        <v>2673</v>
      </c>
      <c r="E427" s="109" t="s">
        <v>2674</v>
      </c>
      <c r="F427" s="115"/>
      <c r="G427" s="115">
        <v>615</v>
      </c>
      <c r="H427" s="115">
        <v>3713353.13</v>
      </c>
    </row>
    <row r="428" spans="1:8" x14ac:dyDescent="0.25">
      <c r="A428" s="109" t="s">
        <v>2604</v>
      </c>
      <c r="B428" s="109" t="s">
        <v>1901</v>
      </c>
      <c r="C428" s="109" t="s">
        <v>1902</v>
      </c>
      <c r="D428" s="109" t="s">
        <v>2675</v>
      </c>
      <c r="E428" s="109" t="s">
        <v>2676</v>
      </c>
      <c r="F428" s="115"/>
      <c r="G428" s="115">
        <v>456</v>
      </c>
      <c r="H428" s="115">
        <v>3712897.13</v>
      </c>
    </row>
    <row r="429" spans="1:8" x14ac:dyDescent="0.25">
      <c r="A429" s="109" t="s">
        <v>2604</v>
      </c>
      <c r="B429" s="109" t="s">
        <v>1901</v>
      </c>
      <c r="C429" s="109" t="s">
        <v>1902</v>
      </c>
      <c r="D429" s="109" t="s">
        <v>2677</v>
      </c>
      <c r="E429" s="109" t="s">
        <v>2678</v>
      </c>
      <c r="F429" s="115"/>
      <c r="G429" s="115">
        <v>550</v>
      </c>
      <c r="H429" s="115">
        <v>3712347.13</v>
      </c>
    </row>
    <row r="430" spans="1:8" x14ac:dyDescent="0.25">
      <c r="A430" s="109" t="s">
        <v>2604</v>
      </c>
      <c r="B430" s="109" t="s">
        <v>1901</v>
      </c>
      <c r="C430" s="109" t="s">
        <v>1902</v>
      </c>
      <c r="D430" s="109" t="s">
        <v>2679</v>
      </c>
      <c r="E430" s="109" t="s">
        <v>2680</v>
      </c>
      <c r="F430" s="115"/>
      <c r="G430" s="115">
        <v>99</v>
      </c>
      <c r="H430" s="115">
        <v>3712248.13</v>
      </c>
    </row>
    <row r="431" spans="1:8" x14ac:dyDescent="0.25">
      <c r="A431" s="109" t="s">
        <v>2604</v>
      </c>
      <c r="B431" s="109" t="s">
        <v>1901</v>
      </c>
      <c r="C431" s="109" t="s">
        <v>1902</v>
      </c>
      <c r="D431" s="109" t="s">
        <v>2681</v>
      </c>
      <c r="E431" s="109" t="s">
        <v>2682</v>
      </c>
      <c r="F431" s="115"/>
      <c r="G431" s="115">
        <v>15279.55</v>
      </c>
      <c r="H431" s="115">
        <v>3696968.58</v>
      </c>
    </row>
    <row r="432" spans="1:8" x14ac:dyDescent="0.25">
      <c r="A432" s="109" t="s">
        <v>2604</v>
      </c>
      <c r="B432" s="109" t="s">
        <v>1901</v>
      </c>
      <c r="C432" s="109" t="s">
        <v>1902</v>
      </c>
      <c r="D432" s="109" t="s">
        <v>2683</v>
      </c>
      <c r="E432" s="109" t="s">
        <v>2684</v>
      </c>
      <c r="F432" s="115"/>
      <c r="G432" s="115">
        <v>550</v>
      </c>
      <c r="H432" s="115">
        <v>3696418.58</v>
      </c>
    </row>
    <row r="433" spans="1:8" x14ac:dyDescent="0.25">
      <c r="A433" s="109" t="s">
        <v>2604</v>
      </c>
      <c r="B433" s="109" t="s">
        <v>1901</v>
      </c>
      <c r="C433" s="109" t="s">
        <v>1902</v>
      </c>
      <c r="D433" s="109" t="s">
        <v>2685</v>
      </c>
      <c r="E433" s="109" t="s">
        <v>2686</v>
      </c>
      <c r="F433" s="115"/>
      <c r="G433" s="115">
        <v>175</v>
      </c>
      <c r="H433" s="115">
        <v>3696243.58</v>
      </c>
    </row>
    <row r="434" spans="1:8" x14ac:dyDescent="0.25">
      <c r="A434" s="109" t="s">
        <v>2604</v>
      </c>
      <c r="B434" s="109" t="s">
        <v>1959</v>
      </c>
      <c r="C434" s="109" t="s">
        <v>1960</v>
      </c>
      <c r="D434" s="109" t="s">
        <v>2687</v>
      </c>
      <c r="E434" s="109" t="s">
        <v>2688</v>
      </c>
      <c r="F434" s="115">
        <v>102</v>
      </c>
      <c r="G434" s="115"/>
      <c r="H434" s="115">
        <v>3696345.58</v>
      </c>
    </row>
    <row r="435" spans="1:8" x14ac:dyDescent="0.25">
      <c r="A435" s="109" t="s">
        <v>2604</v>
      </c>
      <c r="B435" s="109" t="s">
        <v>1959</v>
      </c>
      <c r="C435" s="109" t="s">
        <v>1960</v>
      </c>
      <c r="D435" s="109" t="s">
        <v>2689</v>
      </c>
      <c r="E435" s="109" t="s">
        <v>2688</v>
      </c>
      <c r="F435" s="115">
        <v>70</v>
      </c>
      <c r="G435" s="115"/>
      <c r="H435" s="115">
        <v>3696415.58</v>
      </c>
    </row>
    <row r="436" spans="1:8" x14ac:dyDescent="0.25">
      <c r="A436" s="109" t="s">
        <v>2604</v>
      </c>
      <c r="B436" s="109" t="s">
        <v>1959</v>
      </c>
      <c r="C436" s="109" t="s">
        <v>1960</v>
      </c>
      <c r="D436" s="109" t="s">
        <v>2690</v>
      </c>
      <c r="E436" s="109" t="s">
        <v>2688</v>
      </c>
      <c r="F436" s="115">
        <v>50</v>
      </c>
      <c r="G436" s="115"/>
      <c r="H436" s="115">
        <v>3696465.58</v>
      </c>
    </row>
    <row r="437" spans="1:8" x14ac:dyDescent="0.25">
      <c r="A437" s="109" t="s">
        <v>2604</v>
      </c>
      <c r="B437" s="109" t="s">
        <v>1959</v>
      </c>
      <c r="C437" s="109" t="s">
        <v>1960</v>
      </c>
      <c r="D437" s="109" t="s">
        <v>2691</v>
      </c>
      <c r="E437" s="109" t="s">
        <v>2692</v>
      </c>
      <c r="F437" s="115">
        <v>40</v>
      </c>
      <c r="G437" s="115"/>
      <c r="H437" s="115">
        <v>3696505.58</v>
      </c>
    </row>
    <row r="438" spans="1:8" x14ac:dyDescent="0.25">
      <c r="A438" s="109" t="s">
        <v>2604</v>
      </c>
      <c r="B438" s="109" t="s">
        <v>1959</v>
      </c>
      <c r="C438" s="109" t="s">
        <v>1960</v>
      </c>
      <c r="D438" s="109" t="s">
        <v>2693</v>
      </c>
      <c r="E438" s="109" t="s">
        <v>2694</v>
      </c>
      <c r="F438" s="115">
        <v>115</v>
      </c>
      <c r="G438" s="115"/>
      <c r="H438" s="115">
        <v>3696620.58</v>
      </c>
    </row>
    <row r="439" spans="1:8" x14ac:dyDescent="0.25">
      <c r="A439" s="109" t="s">
        <v>2604</v>
      </c>
      <c r="B439" s="109" t="s">
        <v>1959</v>
      </c>
      <c r="C439" s="109" t="s">
        <v>1960</v>
      </c>
      <c r="D439" s="109" t="s">
        <v>2695</v>
      </c>
      <c r="E439" s="109" t="s">
        <v>2696</v>
      </c>
      <c r="F439" s="115">
        <v>150</v>
      </c>
      <c r="G439" s="115"/>
      <c r="H439" s="115">
        <v>3696770.58</v>
      </c>
    </row>
    <row r="440" spans="1:8" x14ac:dyDescent="0.25">
      <c r="A440" s="109" t="s">
        <v>2604</v>
      </c>
      <c r="B440" s="109" t="s">
        <v>1959</v>
      </c>
      <c r="C440" s="109" t="s">
        <v>1960</v>
      </c>
      <c r="D440" s="109" t="s">
        <v>2697</v>
      </c>
      <c r="E440" s="109" t="s">
        <v>2698</v>
      </c>
      <c r="F440" s="115">
        <v>40</v>
      </c>
      <c r="G440" s="115"/>
      <c r="H440" s="115">
        <v>3696810.58</v>
      </c>
    </row>
    <row r="441" spans="1:8" x14ac:dyDescent="0.25">
      <c r="A441" s="109" t="s">
        <v>2604</v>
      </c>
      <c r="B441" s="109" t="s">
        <v>1959</v>
      </c>
      <c r="C441" s="109" t="s">
        <v>1960</v>
      </c>
      <c r="D441" s="109" t="s">
        <v>2699</v>
      </c>
      <c r="E441" s="109" t="s">
        <v>2700</v>
      </c>
      <c r="F441" s="115">
        <v>40</v>
      </c>
      <c r="G441" s="115"/>
      <c r="H441" s="115">
        <v>3696850.58</v>
      </c>
    </row>
    <row r="442" spans="1:8" x14ac:dyDescent="0.25">
      <c r="A442" s="109" t="s">
        <v>2604</v>
      </c>
      <c r="B442" s="109" t="s">
        <v>1959</v>
      </c>
      <c r="C442" s="109" t="s">
        <v>1960</v>
      </c>
      <c r="D442" s="109" t="s">
        <v>2701</v>
      </c>
      <c r="E442" s="109" t="s">
        <v>2702</v>
      </c>
      <c r="F442" s="115">
        <v>120</v>
      </c>
      <c r="G442" s="115"/>
      <c r="H442" s="115">
        <v>3696970.58</v>
      </c>
    </row>
    <row r="443" spans="1:8" x14ac:dyDescent="0.25">
      <c r="A443" s="109" t="s">
        <v>2604</v>
      </c>
      <c r="B443" s="109" t="s">
        <v>1959</v>
      </c>
      <c r="C443" s="109" t="s">
        <v>1960</v>
      </c>
      <c r="D443" s="109" t="s">
        <v>2703</v>
      </c>
      <c r="E443" s="109" t="s">
        <v>2702</v>
      </c>
      <c r="F443" s="115">
        <v>40</v>
      </c>
      <c r="G443" s="115"/>
      <c r="H443" s="115">
        <v>3697010.58</v>
      </c>
    </row>
    <row r="444" spans="1:8" x14ac:dyDescent="0.25">
      <c r="A444" s="109" t="s">
        <v>2604</v>
      </c>
      <c r="B444" s="109" t="s">
        <v>1959</v>
      </c>
      <c r="C444" s="109" t="s">
        <v>1960</v>
      </c>
      <c r="D444" s="109" t="s">
        <v>2704</v>
      </c>
      <c r="E444" s="109" t="s">
        <v>2705</v>
      </c>
      <c r="F444" s="115">
        <v>40</v>
      </c>
      <c r="G444" s="115"/>
      <c r="H444" s="115">
        <v>3697050.58</v>
      </c>
    </row>
    <row r="445" spans="1:8" x14ac:dyDescent="0.25">
      <c r="A445" s="109" t="s">
        <v>2604</v>
      </c>
      <c r="B445" s="109" t="s">
        <v>1959</v>
      </c>
      <c r="C445" s="109" t="s">
        <v>1960</v>
      </c>
      <c r="D445" s="109" t="s">
        <v>2045</v>
      </c>
      <c r="E445" s="109" t="s">
        <v>2706</v>
      </c>
      <c r="F445" s="115">
        <v>2.8</v>
      </c>
      <c r="G445" s="115"/>
      <c r="H445" s="115">
        <v>3697053.38</v>
      </c>
    </row>
    <row r="446" spans="1:8" x14ac:dyDescent="0.25">
      <c r="A446" s="109" t="s">
        <v>2604</v>
      </c>
      <c r="B446" s="109" t="s">
        <v>1959</v>
      </c>
      <c r="C446" s="109" t="s">
        <v>1960</v>
      </c>
      <c r="D446" s="109" t="s">
        <v>2707</v>
      </c>
      <c r="E446" s="109" t="s">
        <v>2708</v>
      </c>
      <c r="F446" s="115">
        <v>160</v>
      </c>
      <c r="G446" s="115"/>
      <c r="H446" s="115">
        <v>3697213.38</v>
      </c>
    </row>
    <row r="447" spans="1:8" x14ac:dyDescent="0.25">
      <c r="A447" s="109" t="s">
        <v>2604</v>
      </c>
      <c r="B447" s="109" t="s">
        <v>1959</v>
      </c>
      <c r="C447" s="109" t="s">
        <v>1960</v>
      </c>
      <c r="D447" s="109" t="s">
        <v>2709</v>
      </c>
      <c r="E447" s="109" t="s">
        <v>2710</v>
      </c>
      <c r="F447" s="115">
        <v>150</v>
      </c>
      <c r="G447" s="115"/>
      <c r="H447" s="115">
        <v>3697363.38</v>
      </c>
    </row>
    <row r="448" spans="1:8" x14ac:dyDescent="0.25">
      <c r="A448" s="109" t="s">
        <v>2604</v>
      </c>
      <c r="B448" s="109" t="s">
        <v>1959</v>
      </c>
      <c r="C448" s="109" t="s">
        <v>1960</v>
      </c>
      <c r="D448" s="109" t="s">
        <v>2711</v>
      </c>
      <c r="E448" s="109" t="s">
        <v>2712</v>
      </c>
      <c r="F448" s="115">
        <v>120</v>
      </c>
      <c r="G448" s="115"/>
      <c r="H448" s="115">
        <v>3697483.38</v>
      </c>
    </row>
    <row r="449" spans="1:8" x14ac:dyDescent="0.25">
      <c r="A449" s="109" t="s">
        <v>2604</v>
      </c>
      <c r="B449" s="109" t="s">
        <v>1959</v>
      </c>
      <c r="C449" s="109" t="s">
        <v>1960</v>
      </c>
      <c r="D449" s="109" t="s">
        <v>2713</v>
      </c>
      <c r="E449" s="109" t="s">
        <v>2714</v>
      </c>
      <c r="F449" s="115">
        <v>500</v>
      </c>
      <c r="G449" s="115"/>
      <c r="H449" s="115">
        <v>3697983.38</v>
      </c>
    </row>
    <row r="450" spans="1:8" x14ac:dyDescent="0.25">
      <c r="A450" s="109" t="s">
        <v>2604</v>
      </c>
      <c r="B450" s="109" t="s">
        <v>1959</v>
      </c>
      <c r="C450" s="109" t="s">
        <v>1960</v>
      </c>
      <c r="D450" s="109" t="s">
        <v>2715</v>
      </c>
      <c r="E450" s="109" t="s">
        <v>2716</v>
      </c>
      <c r="F450" s="115">
        <v>40</v>
      </c>
      <c r="G450" s="115"/>
      <c r="H450" s="115">
        <v>3698023.38</v>
      </c>
    </row>
    <row r="451" spans="1:8" x14ac:dyDescent="0.25">
      <c r="A451" s="109" t="s">
        <v>2604</v>
      </c>
      <c r="B451" s="109" t="s">
        <v>1959</v>
      </c>
      <c r="C451" s="109" t="s">
        <v>1960</v>
      </c>
      <c r="D451" s="109" t="s">
        <v>2717</v>
      </c>
      <c r="E451" s="109" t="s">
        <v>2718</v>
      </c>
      <c r="F451" s="115">
        <v>120</v>
      </c>
      <c r="G451" s="115"/>
      <c r="H451" s="115">
        <v>3698143.38</v>
      </c>
    </row>
    <row r="452" spans="1:8" x14ac:dyDescent="0.25">
      <c r="A452" s="109" t="s">
        <v>2604</v>
      </c>
      <c r="B452" s="109" t="s">
        <v>1959</v>
      </c>
      <c r="C452" s="109" t="s">
        <v>1960</v>
      </c>
      <c r="D452" s="109" t="s">
        <v>2719</v>
      </c>
      <c r="E452" s="109" t="s">
        <v>2718</v>
      </c>
      <c r="F452" s="115">
        <v>120</v>
      </c>
      <c r="G452" s="115"/>
      <c r="H452" s="115">
        <v>3698263.38</v>
      </c>
    </row>
    <row r="453" spans="1:8" x14ac:dyDescent="0.25">
      <c r="A453" s="109" t="s">
        <v>2604</v>
      </c>
      <c r="B453" s="109" t="s">
        <v>1959</v>
      </c>
      <c r="C453" s="109" t="s">
        <v>1960</v>
      </c>
      <c r="D453" s="109" t="s">
        <v>2720</v>
      </c>
      <c r="E453" s="114"/>
      <c r="F453" s="115">
        <v>160</v>
      </c>
      <c r="G453" s="115"/>
      <c r="H453" s="115">
        <v>3698423.38</v>
      </c>
    </row>
    <row r="454" spans="1:8" x14ac:dyDescent="0.25">
      <c r="A454" s="109" t="s">
        <v>2721</v>
      </c>
      <c r="B454" s="109" t="s">
        <v>1901</v>
      </c>
      <c r="C454" s="109" t="s">
        <v>1902</v>
      </c>
      <c r="D454" s="109" t="s">
        <v>2722</v>
      </c>
      <c r="E454" s="109" t="s">
        <v>2723</v>
      </c>
      <c r="F454" s="115"/>
      <c r="G454" s="115">
        <v>17045.03</v>
      </c>
      <c r="H454" s="115">
        <v>3681378.35</v>
      </c>
    </row>
    <row r="455" spans="1:8" x14ac:dyDescent="0.25">
      <c r="A455" s="109" t="s">
        <v>2721</v>
      </c>
      <c r="B455" s="109" t="s">
        <v>1955</v>
      </c>
      <c r="C455" s="109" t="s">
        <v>2074</v>
      </c>
      <c r="D455" s="109" t="s">
        <v>2724</v>
      </c>
      <c r="E455" s="109" t="s">
        <v>2725</v>
      </c>
      <c r="F455" s="115">
        <v>293707</v>
      </c>
      <c r="G455" s="115"/>
      <c r="H455" s="115">
        <v>3975085.35</v>
      </c>
    </row>
    <row r="456" spans="1:8" x14ac:dyDescent="0.25">
      <c r="A456" s="109" t="s">
        <v>2721</v>
      </c>
      <c r="B456" s="109" t="s">
        <v>1955</v>
      </c>
      <c r="C456" s="109" t="s">
        <v>2074</v>
      </c>
      <c r="D456" s="109" t="s">
        <v>2724</v>
      </c>
      <c r="E456" s="109" t="s">
        <v>2725</v>
      </c>
      <c r="F456" s="115">
        <v>238677</v>
      </c>
      <c r="G456" s="115"/>
      <c r="H456" s="115">
        <v>4213762.3499999996</v>
      </c>
    </row>
    <row r="457" spans="1:8" x14ac:dyDescent="0.25">
      <c r="A457" s="109" t="s">
        <v>2721</v>
      </c>
      <c r="B457" s="109" t="s">
        <v>2215</v>
      </c>
      <c r="C457" s="114"/>
      <c r="D457" s="109" t="s">
        <v>2216</v>
      </c>
      <c r="E457" s="109" t="s">
        <v>2726</v>
      </c>
      <c r="F457" s="115"/>
      <c r="G457" s="115">
        <v>26.07</v>
      </c>
      <c r="H457" s="115">
        <v>4213736.28</v>
      </c>
    </row>
    <row r="458" spans="1:8" x14ac:dyDescent="0.25">
      <c r="A458" s="109" t="s">
        <v>2727</v>
      </c>
      <c r="B458" s="109" t="s">
        <v>1955</v>
      </c>
      <c r="C458" s="109" t="s">
        <v>2074</v>
      </c>
      <c r="D458" s="109" t="s">
        <v>2728</v>
      </c>
      <c r="E458" s="109" t="s">
        <v>2729</v>
      </c>
      <c r="F458" s="115">
        <v>37500</v>
      </c>
      <c r="G458" s="115"/>
      <c r="H458" s="115">
        <v>4251236.28</v>
      </c>
    </row>
    <row r="459" spans="1:8" x14ac:dyDescent="0.25">
      <c r="A459" s="109" t="s">
        <v>2727</v>
      </c>
      <c r="B459" s="109" t="s">
        <v>1955</v>
      </c>
      <c r="C459" s="109" t="s">
        <v>2074</v>
      </c>
      <c r="D459" s="109" t="s">
        <v>2728</v>
      </c>
      <c r="E459" s="109" t="s">
        <v>2729</v>
      </c>
      <c r="F459" s="115">
        <v>8701.66</v>
      </c>
      <c r="G459" s="115"/>
      <c r="H459" s="115">
        <v>4259937.9400000004</v>
      </c>
    </row>
    <row r="460" spans="1:8" x14ac:dyDescent="0.25">
      <c r="A460" s="109" t="s">
        <v>2727</v>
      </c>
      <c r="B460" s="109" t="s">
        <v>1955</v>
      </c>
      <c r="C460" s="109" t="s">
        <v>2074</v>
      </c>
      <c r="D460" s="109" t="s">
        <v>2728</v>
      </c>
      <c r="E460" s="109" t="s">
        <v>2729</v>
      </c>
      <c r="F460" s="115">
        <v>3819.58</v>
      </c>
      <c r="G460" s="115"/>
      <c r="H460" s="115">
        <v>4263757.5199999996</v>
      </c>
    </row>
    <row r="461" spans="1:8" x14ac:dyDescent="0.25">
      <c r="A461" s="109" t="s">
        <v>2727</v>
      </c>
      <c r="B461" s="109" t="s">
        <v>1955</v>
      </c>
      <c r="C461" s="109" t="s">
        <v>2074</v>
      </c>
      <c r="D461" s="109" t="s">
        <v>2728</v>
      </c>
      <c r="E461" s="109" t="s">
        <v>2729</v>
      </c>
      <c r="F461" s="115">
        <v>2500</v>
      </c>
      <c r="G461" s="115"/>
      <c r="H461" s="115">
        <v>4266257.5199999996</v>
      </c>
    </row>
    <row r="462" spans="1:8" x14ac:dyDescent="0.25">
      <c r="A462" s="109" t="s">
        <v>2727</v>
      </c>
      <c r="B462" s="109" t="s">
        <v>1955</v>
      </c>
      <c r="C462" s="109" t="s">
        <v>2074</v>
      </c>
      <c r="D462" s="109" t="s">
        <v>2728</v>
      </c>
      <c r="E462" s="109" t="s">
        <v>2729</v>
      </c>
      <c r="F462" s="115">
        <v>2000</v>
      </c>
      <c r="G462" s="115"/>
      <c r="H462" s="115">
        <v>4268257.5199999996</v>
      </c>
    </row>
    <row r="463" spans="1:8" x14ac:dyDescent="0.25">
      <c r="A463" s="109" t="s">
        <v>2727</v>
      </c>
      <c r="B463" s="109" t="s">
        <v>1955</v>
      </c>
      <c r="C463" s="109" t="s">
        <v>2074</v>
      </c>
      <c r="D463" s="109" t="s">
        <v>2728</v>
      </c>
      <c r="E463" s="109" t="s">
        <v>2729</v>
      </c>
      <c r="F463" s="115">
        <v>2500</v>
      </c>
      <c r="G463" s="115"/>
      <c r="H463" s="115">
        <v>4270757.5199999996</v>
      </c>
    </row>
    <row r="464" spans="1:8" x14ac:dyDescent="0.25">
      <c r="A464" s="109" t="s">
        <v>2727</v>
      </c>
      <c r="B464" s="109" t="s">
        <v>1955</v>
      </c>
      <c r="C464" s="109" t="s">
        <v>2074</v>
      </c>
      <c r="D464" s="109" t="s">
        <v>2728</v>
      </c>
      <c r="E464" s="109" t="s">
        <v>2729</v>
      </c>
      <c r="F464" s="115">
        <v>63333.33</v>
      </c>
      <c r="G464" s="115"/>
      <c r="H464" s="115">
        <v>4334090.8499999996</v>
      </c>
    </row>
    <row r="465" spans="1:8" x14ac:dyDescent="0.25">
      <c r="A465" s="109" t="s">
        <v>2727</v>
      </c>
      <c r="B465" s="109" t="s">
        <v>1955</v>
      </c>
      <c r="C465" s="109" t="s">
        <v>2074</v>
      </c>
      <c r="D465" s="109" t="s">
        <v>2730</v>
      </c>
      <c r="E465" s="109" t="s">
        <v>2731</v>
      </c>
      <c r="F465" s="115"/>
      <c r="G465" s="115">
        <v>82605</v>
      </c>
      <c r="H465" s="115">
        <v>4251485.8499999996</v>
      </c>
    </row>
    <row r="466" spans="1:8" x14ac:dyDescent="0.25">
      <c r="A466" s="109" t="s">
        <v>2727</v>
      </c>
      <c r="B466" s="109" t="s">
        <v>1955</v>
      </c>
      <c r="C466" s="109" t="s">
        <v>2074</v>
      </c>
      <c r="D466" s="109" t="s">
        <v>2732</v>
      </c>
      <c r="E466" s="109" t="s">
        <v>2733</v>
      </c>
      <c r="F466" s="115"/>
      <c r="G466" s="115">
        <v>100275.28</v>
      </c>
      <c r="H466" s="115">
        <v>4151210.57</v>
      </c>
    </row>
    <row r="467" spans="1:8" x14ac:dyDescent="0.25">
      <c r="A467" s="109" t="s">
        <v>2727</v>
      </c>
      <c r="B467" s="109" t="s">
        <v>1955</v>
      </c>
      <c r="C467" s="109" t="s">
        <v>2074</v>
      </c>
      <c r="D467" s="109" t="s">
        <v>2734</v>
      </c>
      <c r="E467" s="109" t="s">
        <v>2735</v>
      </c>
      <c r="F467" s="115">
        <v>76420.41</v>
      </c>
      <c r="G467" s="115"/>
      <c r="H467" s="115">
        <v>4227630.9800000004</v>
      </c>
    </row>
    <row r="468" spans="1:8" x14ac:dyDescent="0.25">
      <c r="A468" s="109" t="s">
        <v>2727</v>
      </c>
      <c r="B468" s="109" t="s">
        <v>1955</v>
      </c>
      <c r="C468" s="109" t="s">
        <v>2074</v>
      </c>
      <c r="D468" s="109" t="s">
        <v>2736</v>
      </c>
      <c r="E468" s="109" t="s">
        <v>2737</v>
      </c>
      <c r="F468" s="115"/>
      <c r="G468" s="115">
        <v>36574.800000000003</v>
      </c>
      <c r="H468" s="115">
        <v>4191056.18</v>
      </c>
    </row>
    <row r="469" spans="1:8" x14ac:dyDescent="0.25">
      <c r="A469" s="109" t="s">
        <v>2727</v>
      </c>
      <c r="B469" s="109" t="s">
        <v>1955</v>
      </c>
      <c r="C469" s="109" t="s">
        <v>2074</v>
      </c>
      <c r="D469" s="109" t="s">
        <v>2738</v>
      </c>
      <c r="E469" s="109" t="s">
        <v>2739</v>
      </c>
      <c r="F469" s="115"/>
      <c r="G469" s="115">
        <v>31096.47</v>
      </c>
      <c r="H469" s="115">
        <v>4159959.71</v>
      </c>
    </row>
    <row r="470" spans="1:8" x14ac:dyDescent="0.25">
      <c r="A470" s="109" t="s">
        <v>2727</v>
      </c>
      <c r="B470" s="109" t="s">
        <v>1955</v>
      </c>
      <c r="C470" s="109" t="s">
        <v>2074</v>
      </c>
      <c r="D470" s="109" t="s">
        <v>2738</v>
      </c>
      <c r="E470" s="109" t="s">
        <v>2739</v>
      </c>
      <c r="F470" s="115"/>
      <c r="G470" s="115">
        <v>106.52</v>
      </c>
      <c r="H470" s="115">
        <v>4159853.19</v>
      </c>
    </row>
    <row r="471" spans="1:8" x14ac:dyDescent="0.25">
      <c r="A471" s="109" t="s">
        <v>2727</v>
      </c>
      <c r="B471" s="109" t="s">
        <v>1955</v>
      </c>
      <c r="C471" s="109" t="s">
        <v>2074</v>
      </c>
      <c r="D471" s="109" t="s">
        <v>2738</v>
      </c>
      <c r="E471" s="109" t="s">
        <v>2739</v>
      </c>
      <c r="F471" s="115"/>
      <c r="G471" s="115">
        <v>29485.9</v>
      </c>
      <c r="H471" s="115">
        <v>4130367.29</v>
      </c>
    </row>
    <row r="472" spans="1:8" x14ac:dyDescent="0.25">
      <c r="A472" s="109" t="s">
        <v>2727</v>
      </c>
      <c r="B472" s="109" t="s">
        <v>1955</v>
      </c>
      <c r="C472" s="109" t="s">
        <v>2074</v>
      </c>
      <c r="D472" s="109" t="s">
        <v>2738</v>
      </c>
      <c r="E472" s="109" t="s">
        <v>2739</v>
      </c>
      <c r="F472" s="115"/>
      <c r="G472" s="115">
        <v>29333.72</v>
      </c>
      <c r="H472" s="115">
        <v>4101033.57</v>
      </c>
    </row>
    <row r="473" spans="1:8" x14ac:dyDescent="0.25">
      <c r="A473" s="109" t="s">
        <v>2727</v>
      </c>
      <c r="B473" s="109" t="s">
        <v>1955</v>
      </c>
      <c r="C473" s="109" t="s">
        <v>2074</v>
      </c>
      <c r="D473" s="109" t="s">
        <v>2740</v>
      </c>
      <c r="E473" s="109" t="s">
        <v>2741</v>
      </c>
      <c r="F473" s="115"/>
      <c r="G473" s="115">
        <v>87707.39</v>
      </c>
      <c r="H473" s="115">
        <v>4013326.18</v>
      </c>
    </row>
    <row r="474" spans="1:8" x14ac:dyDescent="0.25">
      <c r="A474" s="109" t="s">
        <v>2727</v>
      </c>
      <c r="B474" s="109" t="s">
        <v>1955</v>
      </c>
      <c r="C474" s="109" t="s">
        <v>2074</v>
      </c>
      <c r="D474" s="109" t="s">
        <v>2740</v>
      </c>
      <c r="E474" s="109" t="s">
        <v>2741</v>
      </c>
      <c r="F474" s="115"/>
      <c r="G474" s="115">
        <v>94626.1</v>
      </c>
      <c r="H474" s="115">
        <v>3918700.08</v>
      </c>
    </row>
    <row r="475" spans="1:8" x14ac:dyDescent="0.25">
      <c r="A475" s="109" t="s">
        <v>2727</v>
      </c>
      <c r="B475" s="109" t="s">
        <v>1955</v>
      </c>
      <c r="C475" s="109" t="s">
        <v>2074</v>
      </c>
      <c r="D475" s="109" t="s">
        <v>2742</v>
      </c>
      <c r="E475" s="109" t="s">
        <v>2743</v>
      </c>
      <c r="F475" s="115"/>
      <c r="G475" s="115">
        <v>19105.52</v>
      </c>
      <c r="H475" s="115">
        <v>3899594.56</v>
      </c>
    </row>
    <row r="476" spans="1:8" x14ac:dyDescent="0.25">
      <c r="A476" s="109" t="s">
        <v>2727</v>
      </c>
      <c r="B476" s="109" t="s">
        <v>1955</v>
      </c>
      <c r="C476" s="109" t="s">
        <v>2074</v>
      </c>
      <c r="D476" s="109" t="s">
        <v>2744</v>
      </c>
      <c r="E476" s="109" t="s">
        <v>2745</v>
      </c>
      <c r="F476" s="115"/>
      <c r="G476" s="115">
        <v>6343.84</v>
      </c>
      <c r="H476" s="115">
        <v>3893250.72</v>
      </c>
    </row>
    <row r="477" spans="1:8" x14ac:dyDescent="0.25">
      <c r="A477" s="109" t="s">
        <v>2727</v>
      </c>
      <c r="B477" s="109" t="s">
        <v>1955</v>
      </c>
      <c r="C477" s="109" t="s">
        <v>2074</v>
      </c>
      <c r="D477" s="109" t="s">
        <v>2746</v>
      </c>
      <c r="E477" s="109" t="s">
        <v>2747</v>
      </c>
      <c r="F477" s="115">
        <v>470.39</v>
      </c>
      <c r="G477" s="115"/>
      <c r="H477" s="115">
        <v>3893721.11</v>
      </c>
    </row>
    <row r="478" spans="1:8" x14ac:dyDescent="0.25">
      <c r="A478" s="109" t="s">
        <v>2727</v>
      </c>
      <c r="B478" s="109" t="s">
        <v>1955</v>
      </c>
      <c r="C478" s="109" t="s">
        <v>2074</v>
      </c>
      <c r="D478" s="109" t="s">
        <v>2746</v>
      </c>
      <c r="E478" s="109" t="s">
        <v>2747</v>
      </c>
      <c r="F478" s="115">
        <v>1657.12</v>
      </c>
      <c r="G478" s="115"/>
      <c r="H478" s="115">
        <v>3895378.23</v>
      </c>
    </row>
    <row r="479" spans="1:8" x14ac:dyDescent="0.25">
      <c r="A479" s="109" t="s">
        <v>2727</v>
      </c>
      <c r="B479" s="109" t="s">
        <v>1955</v>
      </c>
      <c r="C479" s="109" t="s">
        <v>2074</v>
      </c>
      <c r="D479" s="109" t="s">
        <v>2746</v>
      </c>
      <c r="E479" s="109" t="s">
        <v>2747</v>
      </c>
      <c r="F479" s="115">
        <v>262.83999999999997</v>
      </c>
      <c r="G479" s="115"/>
      <c r="H479" s="115">
        <v>3895641.07</v>
      </c>
    </row>
    <row r="480" spans="1:8" x14ac:dyDescent="0.25">
      <c r="A480" s="109" t="s">
        <v>2727</v>
      </c>
      <c r="B480" s="109" t="s">
        <v>1955</v>
      </c>
      <c r="C480" s="109" t="s">
        <v>2074</v>
      </c>
      <c r="D480" s="109" t="s">
        <v>2746</v>
      </c>
      <c r="E480" s="109" t="s">
        <v>2747</v>
      </c>
      <c r="F480" s="115">
        <v>465.3</v>
      </c>
      <c r="G480" s="115"/>
      <c r="H480" s="115">
        <v>3896106.37</v>
      </c>
    </row>
    <row r="481" spans="1:8" x14ac:dyDescent="0.25">
      <c r="A481" s="109" t="s">
        <v>2727</v>
      </c>
      <c r="B481" s="109" t="s">
        <v>1955</v>
      </c>
      <c r="C481" s="109" t="s">
        <v>2074</v>
      </c>
      <c r="D481" s="109" t="s">
        <v>2746</v>
      </c>
      <c r="E481" s="109" t="s">
        <v>2747</v>
      </c>
      <c r="F481" s="115">
        <v>86.94</v>
      </c>
      <c r="G481" s="115"/>
      <c r="H481" s="115">
        <v>3896193.31</v>
      </c>
    </row>
    <row r="482" spans="1:8" x14ac:dyDescent="0.25">
      <c r="A482" s="109" t="s">
        <v>2727</v>
      </c>
      <c r="B482" s="109" t="s">
        <v>1955</v>
      </c>
      <c r="C482" s="109" t="s">
        <v>2074</v>
      </c>
      <c r="D482" s="109" t="s">
        <v>2746</v>
      </c>
      <c r="E482" s="109" t="s">
        <v>2747</v>
      </c>
      <c r="F482" s="115">
        <v>730.02</v>
      </c>
      <c r="G482" s="115"/>
      <c r="H482" s="115">
        <v>3896923.33</v>
      </c>
    </row>
    <row r="483" spans="1:8" x14ac:dyDescent="0.25">
      <c r="A483" s="109" t="s">
        <v>2727</v>
      </c>
      <c r="B483" s="109" t="s">
        <v>1955</v>
      </c>
      <c r="C483" s="109" t="s">
        <v>2074</v>
      </c>
      <c r="D483" s="109" t="s">
        <v>2746</v>
      </c>
      <c r="E483" s="109" t="s">
        <v>2747</v>
      </c>
      <c r="F483" s="115">
        <v>461.04</v>
      </c>
      <c r="G483" s="115"/>
      <c r="H483" s="115">
        <v>3897384.37</v>
      </c>
    </row>
    <row r="484" spans="1:8" x14ac:dyDescent="0.25">
      <c r="A484" s="109" t="s">
        <v>2727</v>
      </c>
      <c r="B484" s="109" t="s">
        <v>1955</v>
      </c>
      <c r="C484" s="109" t="s">
        <v>2074</v>
      </c>
      <c r="D484" s="109" t="s">
        <v>2746</v>
      </c>
      <c r="E484" s="109" t="s">
        <v>2747</v>
      </c>
      <c r="F484" s="115">
        <v>1291.5999999999999</v>
      </c>
      <c r="G484" s="115"/>
      <c r="H484" s="115">
        <v>3898675.97</v>
      </c>
    </row>
    <row r="485" spans="1:8" x14ac:dyDescent="0.25">
      <c r="A485" s="109" t="s">
        <v>2727</v>
      </c>
      <c r="B485" s="109" t="s">
        <v>1955</v>
      </c>
      <c r="C485" s="109" t="s">
        <v>2074</v>
      </c>
      <c r="D485" s="109" t="s">
        <v>2746</v>
      </c>
      <c r="E485" s="109" t="s">
        <v>2747</v>
      </c>
      <c r="F485" s="115">
        <v>637.6</v>
      </c>
      <c r="G485" s="115"/>
      <c r="H485" s="115">
        <v>3899313.57</v>
      </c>
    </row>
    <row r="486" spans="1:8" x14ac:dyDescent="0.25">
      <c r="A486" s="109" t="s">
        <v>2727</v>
      </c>
      <c r="B486" s="109" t="s">
        <v>1955</v>
      </c>
      <c r="C486" s="109" t="s">
        <v>2074</v>
      </c>
      <c r="D486" s="109" t="s">
        <v>2746</v>
      </c>
      <c r="E486" s="109" t="s">
        <v>2747</v>
      </c>
      <c r="F486" s="115">
        <v>628.07000000000005</v>
      </c>
      <c r="G486" s="115"/>
      <c r="H486" s="115">
        <v>3899941.64</v>
      </c>
    </row>
    <row r="487" spans="1:8" x14ac:dyDescent="0.25">
      <c r="A487" s="109" t="s">
        <v>2727</v>
      </c>
      <c r="B487" s="109" t="s">
        <v>1955</v>
      </c>
      <c r="C487" s="109" t="s">
        <v>2074</v>
      </c>
      <c r="D487" s="109" t="s">
        <v>2746</v>
      </c>
      <c r="E487" s="109" t="s">
        <v>2747</v>
      </c>
      <c r="F487" s="115">
        <v>321.23</v>
      </c>
      <c r="G487" s="115"/>
      <c r="H487" s="115">
        <v>3900262.87</v>
      </c>
    </row>
    <row r="488" spans="1:8" x14ac:dyDescent="0.25">
      <c r="A488" s="109" t="s">
        <v>2727</v>
      </c>
      <c r="B488" s="109" t="s">
        <v>1955</v>
      </c>
      <c r="C488" s="109" t="s">
        <v>2074</v>
      </c>
      <c r="D488" s="109" t="s">
        <v>2746</v>
      </c>
      <c r="E488" s="109" t="s">
        <v>2747</v>
      </c>
      <c r="F488" s="115">
        <v>1361.39</v>
      </c>
      <c r="G488" s="115"/>
      <c r="H488" s="115">
        <v>3901624.26</v>
      </c>
    </row>
    <row r="489" spans="1:8" x14ac:dyDescent="0.25">
      <c r="A489" s="109" t="s">
        <v>2727</v>
      </c>
      <c r="B489" s="109" t="s">
        <v>1955</v>
      </c>
      <c r="C489" s="109" t="s">
        <v>2074</v>
      </c>
      <c r="D489" s="109" t="s">
        <v>2746</v>
      </c>
      <c r="E489" s="109" t="s">
        <v>2747</v>
      </c>
      <c r="F489" s="115">
        <v>2907.27</v>
      </c>
      <c r="G489" s="115"/>
      <c r="H489" s="115">
        <v>3904531.53</v>
      </c>
    </row>
    <row r="490" spans="1:8" x14ac:dyDescent="0.25">
      <c r="A490" s="109" t="s">
        <v>2727</v>
      </c>
      <c r="B490" s="109" t="s">
        <v>1955</v>
      </c>
      <c r="C490" s="109" t="s">
        <v>2074</v>
      </c>
      <c r="D490" s="109" t="s">
        <v>2746</v>
      </c>
      <c r="E490" s="109" t="s">
        <v>2747</v>
      </c>
      <c r="F490" s="115">
        <v>1432.43</v>
      </c>
      <c r="G490" s="115"/>
      <c r="H490" s="115">
        <v>3905963.96</v>
      </c>
    </row>
    <row r="491" spans="1:8" x14ac:dyDescent="0.25">
      <c r="A491" s="109" t="s">
        <v>2727</v>
      </c>
      <c r="B491" s="109" t="s">
        <v>1955</v>
      </c>
      <c r="C491" s="109" t="s">
        <v>2074</v>
      </c>
      <c r="D491" s="109" t="s">
        <v>2746</v>
      </c>
      <c r="E491" s="109" t="s">
        <v>2747</v>
      </c>
      <c r="F491" s="115">
        <v>2002.58</v>
      </c>
      <c r="G491" s="115"/>
      <c r="H491" s="115">
        <v>3907966.54</v>
      </c>
    </row>
    <row r="492" spans="1:8" x14ac:dyDescent="0.25">
      <c r="A492" s="109" t="s">
        <v>2727</v>
      </c>
      <c r="B492" s="109" t="s">
        <v>1955</v>
      </c>
      <c r="C492" s="109" t="s">
        <v>2074</v>
      </c>
      <c r="D492" s="109" t="s">
        <v>2746</v>
      </c>
      <c r="E492" s="109" t="s">
        <v>2747</v>
      </c>
      <c r="F492" s="115">
        <v>2457.61</v>
      </c>
      <c r="G492" s="115"/>
      <c r="H492" s="115">
        <v>3910424.15</v>
      </c>
    </row>
    <row r="493" spans="1:8" x14ac:dyDescent="0.25">
      <c r="A493" s="109" t="s">
        <v>2727</v>
      </c>
      <c r="B493" s="109" t="s">
        <v>1955</v>
      </c>
      <c r="C493" s="109" t="s">
        <v>2074</v>
      </c>
      <c r="D493" s="109" t="s">
        <v>2746</v>
      </c>
      <c r="E493" s="109" t="s">
        <v>2747</v>
      </c>
      <c r="F493" s="115">
        <v>1727.27</v>
      </c>
      <c r="G493" s="115"/>
      <c r="H493" s="115">
        <v>3912151.42</v>
      </c>
    </row>
    <row r="494" spans="1:8" x14ac:dyDescent="0.25">
      <c r="A494" s="109" t="s">
        <v>2727</v>
      </c>
      <c r="B494" s="109" t="s">
        <v>1955</v>
      </c>
      <c r="C494" s="109" t="s">
        <v>2074</v>
      </c>
      <c r="D494" s="109" t="s">
        <v>2746</v>
      </c>
      <c r="E494" s="109" t="s">
        <v>2747</v>
      </c>
      <c r="F494" s="115">
        <v>1771.21</v>
      </c>
      <c r="G494" s="115"/>
      <c r="H494" s="115">
        <v>3913922.63</v>
      </c>
    </row>
    <row r="495" spans="1:8" x14ac:dyDescent="0.25">
      <c r="A495" s="109" t="s">
        <v>2727</v>
      </c>
      <c r="B495" s="109" t="s">
        <v>1955</v>
      </c>
      <c r="C495" s="109" t="s">
        <v>2074</v>
      </c>
      <c r="D495" s="109" t="s">
        <v>2746</v>
      </c>
      <c r="E495" s="109" t="s">
        <v>2747</v>
      </c>
      <c r="F495" s="115">
        <v>1618.08</v>
      </c>
      <c r="G495" s="115"/>
      <c r="H495" s="115">
        <v>3915540.71</v>
      </c>
    </row>
    <row r="496" spans="1:8" x14ac:dyDescent="0.25">
      <c r="A496" s="109" t="s">
        <v>2727</v>
      </c>
      <c r="B496" s="109" t="s">
        <v>1955</v>
      </c>
      <c r="C496" s="109" t="s">
        <v>2074</v>
      </c>
      <c r="D496" s="109" t="s">
        <v>2746</v>
      </c>
      <c r="E496" s="109" t="s">
        <v>2747</v>
      </c>
      <c r="F496" s="115">
        <v>3073.46</v>
      </c>
      <c r="G496" s="115"/>
      <c r="H496" s="115">
        <v>3918614.17</v>
      </c>
    </row>
    <row r="497" spans="1:8" x14ac:dyDescent="0.25">
      <c r="A497" s="109" t="s">
        <v>2727</v>
      </c>
      <c r="B497" s="109" t="s">
        <v>1955</v>
      </c>
      <c r="C497" s="109" t="s">
        <v>2074</v>
      </c>
      <c r="D497" s="109" t="s">
        <v>2746</v>
      </c>
      <c r="E497" s="109" t="s">
        <v>2747</v>
      </c>
      <c r="F497" s="115">
        <v>1751.4</v>
      </c>
      <c r="G497" s="115"/>
      <c r="H497" s="115">
        <v>3920365.57</v>
      </c>
    </row>
    <row r="498" spans="1:8" x14ac:dyDescent="0.25">
      <c r="A498" s="109" t="s">
        <v>2727</v>
      </c>
      <c r="B498" s="109" t="s">
        <v>1955</v>
      </c>
      <c r="C498" s="109" t="s">
        <v>2074</v>
      </c>
      <c r="D498" s="109" t="s">
        <v>2746</v>
      </c>
      <c r="E498" s="109" t="s">
        <v>2747</v>
      </c>
      <c r="F498" s="115">
        <v>376.44</v>
      </c>
      <c r="G498" s="115"/>
      <c r="H498" s="115">
        <v>3920742.01</v>
      </c>
    </row>
    <row r="499" spans="1:8" x14ac:dyDescent="0.25">
      <c r="A499" s="109" t="s">
        <v>2727</v>
      </c>
      <c r="B499" s="109" t="s">
        <v>1955</v>
      </c>
      <c r="C499" s="109" t="s">
        <v>2074</v>
      </c>
      <c r="D499" s="109" t="s">
        <v>2746</v>
      </c>
      <c r="E499" s="109" t="s">
        <v>2747</v>
      </c>
      <c r="F499" s="115">
        <v>583.9</v>
      </c>
      <c r="G499" s="115"/>
      <c r="H499" s="115">
        <v>3921325.91</v>
      </c>
    </row>
    <row r="500" spans="1:8" x14ac:dyDescent="0.25">
      <c r="A500" s="109" t="s">
        <v>2727</v>
      </c>
      <c r="B500" s="109" t="s">
        <v>1955</v>
      </c>
      <c r="C500" s="109" t="s">
        <v>2074</v>
      </c>
      <c r="D500" s="109" t="s">
        <v>2746</v>
      </c>
      <c r="E500" s="109" t="s">
        <v>2747</v>
      </c>
      <c r="F500" s="115">
        <v>2923.47</v>
      </c>
      <c r="G500" s="115"/>
      <c r="H500" s="115">
        <v>3924249.38</v>
      </c>
    </row>
    <row r="501" spans="1:8" x14ac:dyDescent="0.25">
      <c r="A501" s="109" t="s">
        <v>2727</v>
      </c>
      <c r="B501" s="109" t="s">
        <v>1955</v>
      </c>
      <c r="C501" s="109" t="s">
        <v>2074</v>
      </c>
      <c r="D501" s="109" t="s">
        <v>2748</v>
      </c>
      <c r="E501" s="109" t="s">
        <v>2749</v>
      </c>
      <c r="F501" s="115"/>
      <c r="G501" s="115">
        <v>600</v>
      </c>
      <c r="H501" s="115">
        <v>3923649.38</v>
      </c>
    </row>
    <row r="502" spans="1:8" x14ac:dyDescent="0.25">
      <c r="A502" s="109" t="s">
        <v>2727</v>
      </c>
      <c r="B502" s="109" t="s">
        <v>1955</v>
      </c>
      <c r="C502" s="109" t="s">
        <v>2074</v>
      </c>
      <c r="D502" s="109" t="s">
        <v>2748</v>
      </c>
      <c r="E502" s="109" t="s">
        <v>2749</v>
      </c>
      <c r="F502" s="115"/>
      <c r="G502" s="115">
        <v>134.38999999999999</v>
      </c>
      <c r="H502" s="115">
        <v>3923514.99</v>
      </c>
    </row>
    <row r="503" spans="1:8" x14ac:dyDescent="0.25">
      <c r="A503" s="109" t="s">
        <v>2727</v>
      </c>
      <c r="B503" s="109" t="s">
        <v>1955</v>
      </c>
      <c r="C503" s="109" t="s">
        <v>2074</v>
      </c>
      <c r="D503" s="109" t="s">
        <v>2748</v>
      </c>
      <c r="E503" s="109" t="s">
        <v>2749</v>
      </c>
      <c r="F503" s="115"/>
      <c r="G503" s="115">
        <v>29.9</v>
      </c>
      <c r="H503" s="115">
        <v>3923485.09</v>
      </c>
    </row>
    <row r="504" spans="1:8" x14ac:dyDescent="0.25">
      <c r="A504" s="109" t="s">
        <v>2727</v>
      </c>
      <c r="B504" s="109" t="s">
        <v>1955</v>
      </c>
      <c r="C504" s="109" t="s">
        <v>2074</v>
      </c>
      <c r="D504" s="109" t="s">
        <v>2748</v>
      </c>
      <c r="E504" s="109" t="s">
        <v>2749</v>
      </c>
      <c r="F504" s="115"/>
      <c r="G504" s="115">
        <v>15.5</v>
      </c>
      <c r="H504" s="115">
        <v>3923469.59</v>
      </c>
    </row>
    <row r="505" spans="1:8" x14ac:dyDescent="0.25">
      <c r="A505" s="109" t="s">
        <v>2727</v>
      </c>
      <c r="B505" s="109" t="s">
        <v>1955</v>
      </c>
      <c r="C505" s="109" t="s">
        <v>2074</v>
      </c>
      <c r="D505" s="109" t="s">
        <v>2750</v>
      </c>
      <c r="E505" s="109" t="s">
        <v>2749</v>
      </c>
      <c r="F505" s="115"/>
      <c r="G505" s="115">
        <v>20</v>
      </c>
      <c r="H505" s="115">
        <v>3923449.59</v>
      </c>
    </row>
    <row r="506" spans="1:8" x14ac:dyDescent="0.25">
      <c r="A506" s="109" t="s">
        <v>2727</v>
      </c>
      <c r="B506" s="109" t="s">
        <v>1955</v>
      </c>
      <c r="C506" s="109" t="s">
        <v>2074</v>
      </c>
      <c r="D506" s="109" t="s">
        <v>2748</v>
      </c>
      <c r="E506" s="109" t="s">
        <v>2749</v>
      </c>
      <c r="F506" s="115"/>
      <c r="G506" s="115">
        <v>45</v>
      </c>
      <c r="H506" s="115">
        <v>3923404.59</v>
      </c>
    </row>
    <row r="507" spans="1:8" x14ac:dyDescent="0.25">
      <c r="A507" s="109" t="s">
        <v>2727</v>
      </c>
      <c r="B507" s="109" t="s">
        <v>1955</v>
      </c>
      <c r="C507" s="109" t="s">
        <v>2074</v>
      </c>
      <c r="D507" s="109" t="s">
        <v>2748</v>
      </c>
      <c r="E507" s="109" t="s">
        <v>2749</v>
      </c>
      <c r="F507" s="115">
        <v>10.8</v>
      </c>
      <c r="G507" s="115"/>
      <c r="H507" s="115">
        <v>3923415.39</v>
      </c>
    </row>
    <row r="508" spans="1:8" x14ac:dyDescent="0.25">
      <c r="A508" s="109" t="s">
        <v>2727</v>
      </c>
      <c r="B508" s="109" t="s">
        <v>1955</v>
      </c>
      <c r="C508" s="109" t="s">
        <v>2074</v>
      </c>
      <c r="D508" s="109" t="s">
        <v>2750</v>
      </c>
      <c r="E508" s="109" t="s">
        <v>2749</v>
      </c>
      <c r="F508" s="115"/>
      <c r="G508" s="115">
        <v>200</v>
      </c>
      <c r="H508" s="115">
        <v>3923215.39</v>
      </c>
    </row>
    <row r="509" spans="1:8" x14ac:dyDescent="0.25">
      <c r="A509" s="109" t="s">
        <v>2727</v>
      </c>
      <c r="B509" s="109" t="s">
        <v>1955</v>
      </c>
      <c r="C509" s="109" t="s">
        <v>2074</v>
      </c>
      <c r="D509" s="109" t="s">
        <v>2748</v>
      </c>
      <c r="E509" s="109" t="s">
        <v>2749</v>
      </c>
      <c r="F509" s="115">
        <v>15</v>
      </c>
      <c r="G509" s="115"/>
      <c r="H509" s="115">
        <v>3923230.39</v>
      </c>
    </row>
    <row r="510" spans="1:8" x14ac:dyDescent="0.25">
      <c r="A510" s="109" t="s">
        <v>2727</v>
      </c>
      <c r="B510" s="109" t="s">
        <v>1955</v>
      </c>
      <c r="C510" s="109" t="s">
        <v>2074</v>
      </c>
      <c r="D510" s="109" t="s">
        <v>2751</v>
      </c>
      <c r="E510" s="109" t="s">
        <v>2752</v>
      </c>
      <c r="F510" s="115"/>
      <c r="G510" s="115">
        <v>89862.11</v>
      </c>
      <c r="H510" s="115">
        <v>3833368.28</v>
      </c>
    </row>
    <row r="511" spans="1:8" x14ac:dyDescent="0.25">
      <c r="A511" s="109" t="s">
        <v>2727</v>
      </c>
      <c r="B511" s="109" t="s">
        <v>1955</v>
      </c>
      <c r="C511" s="114"/>
      <c r="D511" s="109" t="s">
        <v>2753</v>
      </c>
      <c r="E511" s="109" t="s">
        <v>2754</v>
      </c>
      <c r="F511" s="115">
        <v>98521.9</v>
      </c>
      <c r="G511" s="115"/>
      <c r="H511" s="115">
        <v>3931890.18</v>
      </c>
    </row>
    <row r="512" spans="1:8" x14ac:dyDescent="0.25">
      <c r="A512" s="109" t="s">
        <v>2727</v>
      </c>
      <c r="B512" s="109" t="s">
        <v>1955</v>
      </c>
      <c r="C512" s="109" t="s">
        <v>2074</v>
      </c>
      <c r="D512" s="109" t="s">
        <v>2755</v>
      </c>
      <c r="E512" s="109" t="s">
        <v>2756</v>
      </c>
      <c r="F512" s="115">
        <v>33000</v>
      </c>
      <c r="G512" s="115"/>
      <c r="H512" s="115">
        <v>3964890.18</v>
      </c>
    </row>
    <row r="513" spans="1:8" x14ac:dyDescent="0.25">
      <c r="A513" s="109" t="s">
        <v>2727</v>
      </c>
      <c r="B513" s="109" t="s">
        <v>1897</v>
      </c>
      <c r="C513" s="114"/>
      <c r="D513" s="109" t="s">
        <v>2757</v>
      </c>
      <c r="E513" s="109" t="s">
        <v>2758</v>
      </c>
      <c r="F513" s="115">
        <v>1375535.29</v>
      </c>
      <c r="G513" s="115">
        <v>1347442.09</v>
      </c>
      <c r="H513" s="115">
        <v>3964890.18</v>
      </c>
    </row>
    <row r="514" spans="1:8" x14ac:dyDescent="0.25">
      <c r="A514" s="110"/>
      <c r="B514" s="110"/>
      <c r="C514" s="110"/>
      <c r="D514" s="110"/>
      <c r="E514" s="110"/>
      <c r="F514" s="117"/>
      <c r="G514" s="117"/>
      <c r="H514" s="117"/>
    </row>
    <row r="515" spans="1:8" x14ac:dyDescent="0.25">
      <c r="A515" s="109" t="s">
        <v>2759</v>
      </c>
      <c r="B515" s="114"/>
      <c r="C515" s="114"/>
      <c r="D515" s="114"/>
      <c r="E515" s="114"/>
      <c r="F515" s="115">
        <v>1375535.29</v>
      </c>
      <c r="G515" s="115">
        <v>1347442.09</v>
      </c>
      <c r="H515" s="115">
        <v>3964890.18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5B00-0D9C-4B41-95DB-388139253E3D}">
  <sheetPr codeName="Sheet20">
    <tabColor theme="4" tint="-0.249977111117893"/>
  </sheetPr>
  <dimension ref="A1:C135"/>
  <sheetViews>
    <sheetView workbookViewId="0">
      <selection activeCell="E10" sqref="E10"/>
    </sheetView>
  </sheetViews>
  <sheetFormatPr defaultColWidth="9.140625" defaultRowHeight="15" x14ac:dyDescent="0.25"/>
  <cols>
    <col min="1" max="1" width="38.28515625" style="202" customWidth="1"/>
    <col min="2" max="2" width="89.5703125" style="202" customWidth="1"/>
    <col min="3" max="16384" width="9.140625" style="202"/>
  </cols>
  <sheetData>
    <row r="1" spans="1:3" x14ac:dyDescent="0.25">
      <c r="A1" s="202" t="s">
        <v>2768</v>
      </c>
    </row>
    <row r="2" spans="1:3" x14ac:dyDescent="0.25">
      <c r="A2" s="202" t="s">
        <v>2769</v>
      </c>
    </row>
    <row r="4" spans="1:3" ht="30.75" customHeight="1" thickBot="1" x14ac:dyDescent="0.4">
      <c r="A4" s="203" t="s">
        <v>2770</v>
      </c>
      <c r="B4" s="204"/>
    </row>
    <row r="5" spans="1:3" ht="17.25" thickBot="1" x14ac:dyDescent="0.3">
      <c r="A5" s="205" t="s">
        <v>2771</v>
      </c>
      <c r="B5" s="205" t="s">
        <v>2772</v>
      </c>
    </row>
    <row r="6" spans="1:3" ht="17.25" thickBot="1" x14ac:dyDescent="0.3">
      <c r="A6" s="205" t="s">
        <v>2773</v>
      </c>
      <c r="B6" s="205" t="s">
        <v>2774</v>
      </c>
    </row>
    <row r="7" spans="1:3" ht="17.25" thickBot="1" x14ac:dyDescent="0.3">
      <c r="A7" s="205" t="s">
        <v>2775</v>
      </c>
      <c r="B7" s="205" t="s">
        <v>2776</v>
      </c>
    </row>
    <row r="8" spans="1:3" ht="17.25" thickBot="1" x14ac:dyDescent="0.3">
      <c r="A8" s="205" t="s">
        <v>2777</v>
      </c>
      <c r="B8" s="205" t="s">
        <v>2778</v>
      </c>
    </row>
    <row r="9" spans="1:3" ht="17.25" thickBot="1" x14ac:dyDescent="0.3">
      <c r="A9" s="205" t="s">
        <v>2779</v>
      </c>
      <c r="B9" s="205" t="s">
        <v>2780</v>
      </c>
    </row>
    <row r="10" spans="1:3" ht="17.25" thickBot="1" x14ac:dyDescent="0.3">
      <c r="A10" s="205" t="s">
        <v>2781</v>
      </c>
      <c r="B10" s="205" t="s">
        <v>2782</v>
      </c>
      <c r="C10" s="202" t="s">
        <v>1900</v>
      </c>
    </row>
    <row r="11" spans="1:3" ht="17.25" thickBot="1" x14ac:dyDescent="0.3">
      <c r="A11" s="205" t="s">
        <v>2783</v>
      </c>
      <c r="B11" s="205" t="s">
        <v>2784</v>
      </c>
    </row>
    <row r="12" spans="1:3" ht="17.25" thickBot="1" x14ac:dyDescent="0.3">
      <c r="A12" s="205" t="s">
        <v>2785</v>
      </c>
      <c r="B12" s="205" t="s">
        <v>2786</v>
      </c>
    </row>
    <row r="13" spans="1:3" ht="17.25" thickBot="1" x14ac:dyDescent="0.3">
      <c r="A13" s="205" t="s">
        <v>2787</v>
      </c>
      <c r="B13" s="205" t="s">
        <v>2788</v>
      </c>
    </row>
    <row r="14" spans="1:3" ht="17.25" thickBot="1" x14ac:dyDescent="0.3">
      <c r="A14" s="205" t="s">
        <v>2789</v>
      </c>
      <c r="B14" s="205" t="s">
        <v>2790</v>
      </c>
    </row>
    <row r="15" spans="1:3" ht="17.25" thickBot="1" x14ac:dyDescent="0.3">
      <c r="A15" s="205" t="s">
        <v>2791</v>
      </c>
      <c r="B15" s="205" t="s">
        <v>2792</v>
      </c>
    </row>
    <row r="17" spans="1:2" ht="35.25" customHeight="1" thickBot="1" x14ac:dyDescent="0.4">
      <c r="A17" s="203" t="s">
        <v>2793</v>
      </c>
      <c r="B17" s="204"/>
    </row>
    <row r="18" spans="1:2" ht="17.25" thickBot="1" x14ac:dyDescent="0.3">
      <c r="A18" s="205" t="s">
        <v>2794</v>
      </c>
      <c r="B18" s="205" t="s">
        <v>2795</v>
      </c>
    </row>
    <row r="19" spans="1:2" ht="17.25" thickBot="1" x14ac:dyDescent="0.3">
      <c r="A19" s="205" t="s">
        <v>2796</v>
      </c>
      <c r="B19" s="205" t="s">
        <v>2797</v>
      </c>
    </row>
    <row r="20" spans="1:2" ht="17.25" thickBot="1" x14ac:dyDescent="0.3">
      <c r="A20" s="205" t="s">
        <v>2798</v>
      </c>
      <c r="B20" s="205" t="s">
        <v>2799</v>
      </c>
    </row>
    <row r="21" spans="1:2" ht="33.75" thickBot="1" x14ac:dyDescent="0.3">
      <c r="A21" s="205" t="s">
        <v>2800</v>
      </c>
      <c r="B21" s="205" t="s">
        <v>2801</v>
      </c>
    </row>
    <row r="22" spans="1:2" ht="17.25" thickBot="1" x14ac:dyDescent="0.3">
      <c r="A22" s="205" t="s">
        <v>2802</v>
      </c>
      <c r="B22" s="205" t="s">
        <v>2803</v>
      </c>
    </row>
    <row r="23" spans="1:2" ht="17.25" thickBot="1" x14ac:dyDescent="0.3">
      <c r="A23" s="206" t="s">
        <v>2804</v>
      </c>
      <c r="B23" s="205" t="s">
        <v>2805</v>
      </c>
    </row>
    <row r="24" spans="1:2" ht="17.25" thickBot="1" x14ac:dyDescent="0.3">
      <c r="A24" s="205" t="s">
        <v>2806</v>
      </c>
      <c r="B24" s="205" t="s">
        <v>2807</v>
      </c>
    </row>
    <row r="25" spans="1:2" ht="17.25" thickBot="1" x14ac:dyDescent="0.3">
      <c r="A25" s="205" t="s">
        <v>2808</v>
      </c>
      <c r="B25" s="205" t="s">
        <v>2809</v>
      </c>
    </row>
    <row r="26" spans="1:2" ht="17.25" thickBot="1" x14ac:dyDescent="0.3">
      <c r="A26" s="205" t="s">
        <v>2810</v>
      </c>
      <c r="B26" s="205" t="s">
        <v>2811</v>
      </c>
    </row>
    <row r="27" spans="1:2" ht="17.25" thickBot="1" x14ac:dyDescent="0.3">
      <c r="A27" s="205" t="s">
        <v>2812</v>
      </c>
      <c r="B27" s="205" t="s">
        <v>2813</v>
      </c>
    </row>
    <row r="28" spans="1:2" ht="17.25" thickBot="1" x14ac:dyDescent="0.3">
      <c r="A28" s="205" t="s">
        <v>2814</v>
      </c>
      <c r="B28" s="205" t="s">
        <v>2815</v>
      </c>
    </row>
    <row r="29" spans="1:2" ht="17.25" thickBot="1" x14ac:dyDescent="0.3">
      <c r="A29" s="205" t="s">
        <v>2816</v>
      </c>
      <c r="B29" s="205" t="s">
        <v>2817</v>
      </c>
    </row>
    <row r="31" spans="1:2" ht="33.75" customHeight="1" thickBot="1" x14ac:dyDescent="0.4">
      <c r="A31" s="203" t="s">
        <v>2818</v>
      </c>
      <c r="B31" s="204"/>
    </row>
    <row r="32" spans="1:2" ht="17.25" thickBot="1" x14ac:dyDescent="0.3">
      <c r="A32" s="205" t="s">
        <v>2819</v>
      </c>
      <c r="B32" s="205" t="s">
        <v>2820</v>
      </c>
    </row>
    <row r="33" spans="1:2" ht="17.25" thickBot="1" x14ac:dyDescent="0.3">
      <c r="A33" s="205" t="s">
        <v>2821</v>
      </c>
      <c r="B33" s="205" t="s">
        <v>2822</v>
      </c>
    </row>
    <row r="34" spans="1:2" ht="17.25" thickBot="1" x14ac:dyDescent="0.3">
      <c r="A34" s="205" t="s">
        <v>2823</v>
      </c>
      <c r="B34" s="205" t="s">
        <v>2824</v>
      </c>
    </row>
    <row r="35" spans="1:2" ht="17.25" thickBot="1" x14ac:dyDescent="0.3">
      <c r="A35" s="205" t="s">
        <v>2825</v>
      </c>
      <c r="B35" s="205" t="s">
        <v>2826</v>
      </c>
    </row>
    <row r="36" spans="1:2" ht="17.25" thickBot="1" x14ac:dyDescent="0.3">
      <c r="A36" s="205" t="s">
        <v>2827</v>
      </c>
      <c r="B36" s="205" t="s">
        <v>2828</v>
      </c>
    </row>
    <row r="37" spans="1:2" ht="17.25" thickBot="1" x14ac:dyDescent="0.3">
      <c r="A37" s="205" t="s">
        <v>2829</v>
      </c>
      <c r="B37" s="205" t="s">
        <v>2830</v>
      </c>
    </row>
    <row r="38" spans="1:2" ht="17.25" thickBot="1" x14ac:dyDescent="0.3">
      <c r="A38" s="205" t="s">
        <v>2831</v>
      </c>
      <c r="B38" s="205" t="s">
        <v>2832</v>
      </c>
    </row>
    <row r="39" spans="1:2" ht="17.25" thickBot="1" x14ac:dyDescent="0.3">
      <c r="A39" s="205" t="s">
        <v>2833</v>
      </c>
      <c r="B39" s="205" t="s">
        <v>2834</v>
      </c>
    </row>
    <row r="40" spans="1:2" ht="17.25" thickBot="1" x14ac:dyDescent="0.3">
      <c r="A40" s="205" t="s">
        <v>2835</v>
      </c>
      <c r="B40" s="205" t="s">
        <v>2836</v>
      </c>
    </row>
    <row r="41" spans="1:2" ht="33.75" thickBot="1" x14ac:dyDescent="0.3">
      <c r="A41" s="205" t="s">
        <v>2837</v>
      </c>
      <c r="B41" s="205" t="s">
        <v>2838</v>
      </c>
    </row>
    <row r="42" spans="1:2" ht="17.25" thickBot="1" x14ac:dyDescent="0.3">
      <c r="A42" s="205" t="s">
        <v>2839</v>
      </c>
      <c r="B42" s="205" t="s">
        <v>2840</v>
      </c>
    </row>
    <row r="43" spans="1:2" ht="17.25" thickBot="1" x14ac:dyDescent="0.3">
      <c r="A43" s="205" t="s">
        <v>2773</v>
      </c>
      <c r="B43" s="205" t="s">
        <v>2841</v>
      </c>
    </row>
    <row r="44" spans="1:2" ht="17.25" thickBot="1" x14ac:dyDescent="0.3">
      <c r="A44" s="205" t="s">
        <v>2842</v>
      </c>
      <c r="B44" s="205" t="s">
        <v>2843</v>
      </c>
    </row>
    <row r="45" spans="1:2" ht="17.25" thickBot="1" x14ac:dyDescent="0.3">
      <c r="A45" s="205" t="s">
        <v>2844</v>
      </c>
      <c r="B45" s="205" t="s">
        <v>2845</v>
      </c>
    </row>
    <row r="46" spans="1:2" ht="17.25" thickBot="1" x14ac:dyDescent="0.3">
      <c r="A46" s="205" t="s">
        <v>2846</v>
      </c>
      <c r="B46" s="205" t="s">
        <v>2847</v>
      </c>
    </row>
    <row r="47" spans="1:2" ht="17.25" thickBot="1" x14ac:dyDescent="0.3">
      <c r="A47" s="206" t="s">
        <v>2848</v>
      </c>
      <c r="B47" s="205" t="s">
        <v>2849</v>
      </c>
    </row>
    <row r="48" spans="1:2" ht="17.25" thickBot="1" x14ac:dyDescent="0.3">
      <c r="A48" s="205" t="s">
        <v>2850</v>
      </c>
      <c r="B48" s="205" t="s">
        <v>2851</v>
      </c>
    </row>
    <row r="49" spans="1:2" ht="17.25" thickBot="1" x14ac:dyDescent="0.3">
      <c r="A49" s="205" t="s">
        <v>2852</v>
      </c>
      <c r="B49" s="205" t="s">
        <v>2853</v>
      </c>
    </row>
    <row r="50" spans="1:2" ht="33.75" thickBot="1" x14ac:dyDescent="0.3">
      <c r="A50" s="205" t="s">
        <v>2854</v>
      </c>
      <c r="B50" s="205" t="s">
        <v>2855</v>
      </c>
    </row>
    <row r="51" spans="1:2" ht="17.25" thickBot="1" x14ac:dyDescent="0.3">
      <c r="A51" s="205" t="s">
        <v>2856</v>
      </c>
      <c r="B51" s="205" t="s">
        <v>2857</v>
      </c>
    </row>
    <row r="52" spans="1:2" ht="17.25" thickBot="1" x14ac:dyDescent="0.3">
      <c r="A52" s="205" t="s">
        <v>2858</v>
      </c>
      <c r="B52" s="205" t="s">
        <v>2859</v>
      </c>
    </row>
    <row r="53" spans="1:2" ht="17.25" thickBot="1" x14ac:dyDescent="0.3">
      <c r="A53" s="205" t="s">
        <v>2860</v>
      </c>
      <c r="B53" s="205" t="s">
        <v>2861</v>
      </c>
    </row>
    <row r="54" spans="1:2" ht="17.25" thickBot="1" x14ac:dyDescent="0.3">
      <c r="A54" s="205" t="s">
        <v>2862</v>
      </c>
      <c r="B54" s="205" t="s">
        <v>2863</v>
      </c>
    </row>
    <row r="55" spans="1:2" ht="17.25" thickBot="1" x14ac:dyDescent="0.3">
      <c r="A55" s="205" t="s">
        <v>2864</v>
      </c>
      <c r="B55" s="205" t="s">
        <v>2865</v>
      </c>
    </row>
    <row r="56" spans="1:2" ht="17.25" thickBot="1" x14ac:dyDescent="0.3">
      <c r="A56" s="205" t="s">
        <v>2866</v>
      </c>
      <c r="B56" s="205" t="s">
        <v>2867</v>
      </c>
    </row>
    <row r="57" spans="1:2" ht="17.25" thickBot="1" x14ac:dyDescent="0.3">
      <c r="A57" s="205" t="s">
        <v>2868</v>
      </c>
      <c r="B57" s="205" t="s">
        <v>2869</v>
      </c>
    </row>
    <row r="58" spans="1:2" ht="17.25" thickBot="1" x14ac:dyDescent="0.3">
      <c r="A58" s="205" t="s">
        <v>2870</v>
      </c>
      <c r="B58" s="205" t="s">
        <v>2871</v>
      </c>
    </row>
    <row r="59" spans="1:2" ht="33.75" thickBot="1" x14ac:dyDescent="0.3">
      <c r="A59" s="205" t="s">
        <v>2872</v>
      </c>
      <c r="B59" s="205" t="s">
        <v>2873</v>
      </c>
    </row>
    <row r="60" spans="1:2" ht="17.25" thickBot="1" x14ac:dyDescent="0.3">
      <c r="A60" s="205" t="s">
        <v>2874</v>
      </c>
      <c r="B60" s="205" t="s">
        <v>2875</v>
      </c>
    </row>
    <row r="61" spans="1:2" ht="17.25" thickBot="1" x14ac:dyDescent="0.3">
      <c r="A61" s="205" t="s">
        <v>2876</v>
      </c>
      <c r="B61" s="205" t="s">
        <v>2877</v>
      </c>
    </row>
    <row r="62" spans="1:2" ht="17.25" thickBot="1" x14ac:dyDescent="0.3">
      <c r="A62" s="205" t="s">
        <v>2878</v>
      </c>
      <c r="B62" s="205" t="s">
        <v>2879</v>
      </c>
    </row>
    <row r="63" spans="1:2" ht="17.25" thickBot="1" x14ac:dyDescent="0.3">
      <c r="A63" s="205" t="s">
        <v>2880</v>
      </c>
      <c r="B63" s="205" t="s">
        <v>2881</v>
      </c>
    </row>
    <row r="64" spans="1:2" ht="17.25" thickBot="1" x14ac:dyDescent="0.3">
      <c r="A64" s="205" t="s">
        <v>2882</v>
      </c>
      <c r="B64" s="205" t="s">
        <v>2883</v>
      </c>
    </row>
    <row r="65" spans="1:2" ht="17.25" thickBot="1" x14ac:dyDescent="0.3">
      <c r="A65" s="205" t="s">
        <v>2884</v>
      </c>
      <c r="B65" s="205" t="s">
        <v>2885</v>
      </c>
    </row>
    <row r="66" spans="1:2" ht="17.25" thickBot="1" x14ac:dyDescent="0.3">
      <c r="A66" s="205" t="s">
        <v>2886</v>
      </c>
      <c r="B66" s="205" t="s">
        <v>2887</v>
      </c>
    </row>
    <row r="67" spans="1:2" ht="17.25" thickBot="1" x14ac:dyDescent="0.3">
      <c r="A67" s="205" t="s">
        <v>2888</v>
      </c>
      <c r="B67" s="205" t="s">
        <v>2889</v>
      </c>
    </row>
    <row r="68" spans="1:2" ht="17.25" thickBot="1" x14ac:dyDescent="0.3">
      <c r="A68" s="205" t="s">
        <v>2890</v>
      </c>
      <c r="B68" s="205" t="s">
        <v>2891</v>
      </c>
    </row>
    <row r="69" spans="1:2" ht="17.25" thickBot="1" x14ac:dyDescent="0.3">
      <c r="A69" s="205" t="s">
        <v>2892</v>
      </c>
      <c r="B69" s="205" t="s">
        <v>2893</v>
      </c>
    </row>
    <row r="70" spans="1:2" ht="33.75" thickBot="1" x14ac:dyDescent="0.3">
      <c r="A70" s="205" t="s">
        <v>2894</v>
      </c>
      <c r="B70" s="205" t="s">
        <v>2895</v>
      </c>
    </row>
    <row r="71" spans="1:2" ht="17.25" thickBot="1" x14ac:dyDescent="0.3">
      <c r="A71" s="205" t="s">
        <v>2896</v>
      </c>
      <c r="B71" s="205" t="s">
        <v>2897</v>
      </c>
    </row>
    <row r="72" spans="1:2" ht="17.25" thickBot="1" x14ac:dyDescent="0.3">
      <c r="A72" s="205" t="s">
        <v>2898</v>
      </c>
      <c r="B72" s="205" t="s">
        <v>2899</v>
      </c>
    </row>
    <row r="73" spans="1:2" ht="17.25" thickBot="1" x14ac:dyDescent="0.3">
      <c r="A73" s="205" t="s">
        <v>2900</v>
      </c>
      <c r="B73" s="205" t="s">
        <v>2901</v>
      </c>
    </row>
    <row r="74" spans="1:2" ht="17.25" thickBot="1" x14ac:dyDescent="0.3">
      <c r="A74" s="205" t="s">
        <v>2902</v>
      </c>
      <c r="B74" s="205" t="s">
        <v>2903</v>
      </c>
    </row>
    <row r="75" spans="1:2" ht="33.75" thickBot="1" x14ac:dyDescent="0.3">
      <c r="A75" s="205" t="s">
        <v>2900</v>
      </c>
      <c r="B75" s="205" t="s">
        <v>2904</v>
      </c>
    </row>
    <row r="76" spans="1:2" ht="50.25" thickBot="1" x14ac:dyDescent="0.3">
      <c r="A76" s="205" t="s">
        <v>2905</v>
      </c>
      <c r="B76" s="205" t="s">
        <v>2906</v>
      </c>
    </row>
    <row r="77" spans="1:2" ht="17.25" thickBot="1" x14ac:dyDescent="0.3">
      <c r="A77" s="205" t="s">
        <v>2907</v>
      </c>
      <c r="B77" s="205" t="s">
        <v>2908</v>
      </c>
    </row>
    <row r="78" spans="1:2" ht="17.25" thickBot="1" x14ac:dyDescent="0.3">
      <c r="A78" s="205" t="s">
        <v>2909</v>
      </c>
      <c r="B78" s="205" t="s">
        <v>2910</v>
      </c>
    </row>
    <row r="79" spans="1:2" ht="17.25" thickBot="1" x14ac:dyDescent="0.3">
      <c r="A79" s="205" t="s">
        <v>2911</v>
      </c>
      <c r="B79" s="205" t="s">
        <v>2912</v>
      </c>
    </row>
    <row r="81" spans="1:2" ht="36.75" customHeight="1" thickBot="1" x14ac:dyDescent="0.4">
      <c r="A81" s="203" t="s">
        <v>2913</v>
      </c>
      <c r="B81" s="204"/>
    </row>
    <row r="82" spans="1:2" ht="17.25" thickBot="1" x14ac:dyDescent="0.3">
      <c r="A82" s="205" t="s">
        <v>2914</v>
      </c>
      <c r="B82" s="205" t="s">
        <v>2915</v>
      </c>
    </row>
    <row r="83" spans="1:2" ht="17.25" thickBot="1" x14ac:dyDescent="0.3">
      <c r="A83" s="205" t="s">
        <v>2916</v>
      </c>
      <c r="B83" s="205" t="s">
        <v>2917</v>
      </c>
    </row>
    <row r="84" spans="1:2" ht="17.25" thickBot="1" x14ac:dyDescent="0.3">
      <c r="A84" s="205" t="s">
        <v>2918</v>
      </c>
      <c r="B84" s="205" t="s">
        <v>2919</v>
      </c>
    </row>
    <row r="85" spans="1:2" ht="17.25" thickBot="1" x14ac:dyDescent="0.3">
      <c r="A85" s="205" t="s">
        <v>2920</v>
      </c>
      <c r="B85" s="205" t="s">
        <v>2921</v>
      </c>
    </row>
    <row r="86" spans="1:2" ht="17.25" thickBot="1" x14ac:dyDescent="0.3">
      <c r="A86" s="205" t="s">
        <v>2922</v>
      </c>
      <c r="B86" s="205" t="s">
        <v>2923</v>
      </c>
    </row>
    <row r="87" spans="1:2" ht="33.75" thickBot="1" x14ac:dyDescent="0.3">
      <c r="A87" s="205" t="s">
        <v>2924</v>
      </c>
      <c r="B87" s="205" t="s">
        <v>2925</v>
      </c>
    </row>
    <row r="88" spans="1:2" ht="17.25" thickBot="1" x14ac:dyDescent="0.3">
      <c r="A88" s="205" t="s">
        <v>2926</v>
      </c>
      <c r="B88" s="205" t="s">
        <v>2927</v>
      </c>
    </row>
    <row r="89" spans="1:2" ht="17.25" thickBot="1" x14ac:dyDescent="0.3">
      <c r="A89" s="205" t="s">
        <v>2928</v>
      </c>
      <c r="B89" s="205" t="s">
        <v>2929</v>
      </c>
    </row>
    <row r="90" spans="1:2" ht="17.25" thickBot="1" x14ac:dyDescent="0.3">
      <c r="A90" s="205" t="s">
        <v>2930</v>
      </c>
      <c r="B90" s="205" t="s">
        <v>2931</v>
      </c>
    </row>
    <row r="91" spans="1:2" ht="17.25" thickBot="1" x14ac:dyDescent="0.3">
      <c r="A91" s="205" t="s">
        <v>2932</v>
      </c>
      <c r="B91" s="205" t="s">
        <v>2933</v>
      </c>
    </row>
    <row r="92" spans="1:2" ht="17.25" thickBot="1" x14ac:dyDescent="0.3">
      <c r="A92" s="205" t="s">
        <v>2934</v>
      </c>
      <c r="B92" s="205" t="s">
        <v>2935</v>
      </c>
    </row>
    <row r="93" spans="1:2" ht="17.25" thickBot="1" x14ac:dyDescent="0.3">
      <c r="A93" s="205" t="s">
        <v>2936</v>
      </c>
      <c r="B93" s="205" t="s">
        <v>2937</v>
      </c>
    </row>
    <row r="94" spans="1:2" ht="33.75" thickBot="1" x14ac:dyDescent="0.3">
      <c r="A94" s="205" t="s">
        <v>2938</v>
      </c>
      <c r="B94" s="205" t="s">
        <v>2939</v>
      </c>
    </row>
    <row r="95" spans="1:2" ht="17.25" thickBot="1" x14ac:dyDescent="0.3">
      <c r="A95" s="205" t="s">
        <v>2940</v>
      </c>
      <c r="B95" s="205" t="s">
        <v>2941</v>
      </c>
    </row>
    <row r="96" spans="1:2" ht="33.75" thickBot="1" x14ac:dyDescent="0.3">
      <c r="A96" s="205" t="s">
        <v>2942</v>
      </c>
      <c r="B96" s="205" t="s">
        <v>2943</v>
      </c>
    </row>
    <row r="97" spans="1:2" ht="17.25" thickBot="1" x14ac:dyDescent="0.3">
      <c r="A97" s="205" t="s">
        <v>2944</v>
      </c>
      <c r="B97" s="205" t="s">
        <v>2945</v>
      </c>
    </row>
    <row r="98" spans="1:2" ht="17.25" thickBot="1" x14ac:dyDescent="0.3">
      <c r="A98" s="205" t="s">
        <v>2946</v>
      </c>
      <c r="B98" s="205" t="s">
        <v>2947</v>
      </c>
    </row>
    <row r="99" spans="1:2" ht="33.75" thickBot="1" x14ac:dyDescent="0.3">
      <c r="A99" s="205" t="s">
        <v>2948</v>
      </c>
      <c r="B99" s="205" t="s">
        <v>2949</v>
      </c>
    </row>
    <row r="100" spans="1:2" ht="17.25" thickBot="1" x14ac:dyDescent="0.3">
      <c r="A100" s="205" t="s">
        <v>2950</v>
      </c>
      <c r="B100" s="205" t="s">
        <v>2951</v>
      </c>
    </row>
    <row r="101" spans="1:2" ht="17.25" thickBot="1" x14ac:dyDescent="0.3">
      <c r="A101" s="205" t="s">
        <v>2952</v>
      </c>
      <c r="B101" s="205" t="s">
        <v>2953</v>
      </c>
    </row>
    <row r="102" spans="1:2" ht="17.25" thickBot="1" x14ac:dyDescent="0.3">
      <c r="A102" s="205" t="s">
        <v>2954</v>
      </c>
      <c r="B102" s="205" t="s">
        <v>2955</v>
      </c>
    </row>
    <row r="103" spans="1:2" ht="17.25" thickBot="1" x14ac:dyDescent="0.3">
      <c r="A103" s="205" t="s">
        <v>2956</v>
      </c>
      <c r="B103" s="205" t="s">
        <v>2957</v>
      </c>
    </row>
    <row r="104" spans="1:2" ht="17.25" thickBot="1" x14ac:dyDescent="0.3">
      <c r="A104" s="205" t="s">
        <v>2958</v>
      </c>
      <c r="B104" s="205" t="s">
        <v>2959</v>
      </c>
    </row>
    <row r="105" spans="1:2" ht="17.25" thickBot="1" x14ac:dyDescent="0.3">
      <c r="A105" s="205" t="s">
        <v>2960</v>
      </c>
      <c r="B105" s="205" t="s">
        <v>2961</v>
      </c>
    </row>
    <row r="106" spans="1:2" ht="17.25" thickBot="1" x14ac:dyDescent="0.3">
      <c r="A106" s="205" t="s">
        <v>2962</v>
      </c>
      <c r="B106" s="205" t="s">
        <v>2963</v>
      </c>
    </row>
    <row r="107" spans="1:2" ht="17.25" thickBot="1" x14ac:dyDescent="0.3">
      <c r="A107" s="205" t="s">
        <v>2964</v>
      </c>
      <c r="B107" s="205" t="s">
        <v>2965</v>
      </c>
    </row>
    <row r="108" spans="1:2" ht="17.25" thickBot="1" x14ac:dyDescent="0.3">
      <c r="A108" s="205" t="s">
        <v>2966</v>
      </c>
      <c r="B108" s="205" t="s">
        <v>2967</v>
      </c>
    </row>
    <row r="110" spans="1:2" ht="34.5" customHeight="1" thickBot="1" x14ac:dyDescent="0.4">
      <c r="A110" s="203" t="s">
        <v>2968</v>
      </c>
      <c r="B110" s="204"/>
    </row>
    <row r="111" spans="1:2" ht="17.25" thickBot="1" x14ac:dyDescent="0.3">
      <c r="A111" s="205" t="s">
        <v>2969</v>
      </c>
      <c r="B111" s="205" t="s">
        <v>2970</v>
      </c>
    </row>
    <row r="112" spans="1:2" ht="17.25" thickBot="1" x14ac:dyDescent="0.3">
      <c r="A112" s="205" t="s">
        <v>2971</v>
      </c>
      <c r="B112" s="205" t="s">
        <v>2972</v>
      </c>
    </row>
    <row r="113" spans="1:2" ht="17.25" thickBot="1" x14ac:dyDescent="0.3">
      <c r="A113" s="205" t="s">
        <v>2973</v>
      </c>
      <c r="B113" s="205" t="s">
        <v>2974</v>
      </c>
    </row>
    <row r="114" spans="1:2" ht="17.25" thickBot="1" x14ac:dyDescent="0.3">
      <c r="A114" s="206" t="s">
        <v>2975</v>
      </c>
      <c r="B114" s="205" t="s">
        <v>2976</v>
      </c>
    </row>
    <row r="115" spans="1:2" ht="17.25" thickBot="1" x14ac:dyDescent="0.3">
      <c r="A115" s="205" t="s">
        <v>2977</v>
      </c>
      <c r="B115" s="205" t="s">
        <v>2978</v>
      </c>
    </row>
    <row r="116" spans="1:2" ht="17.25" thickBot="1" x14ac:dyDescent="0.3">
      <c r="A116" s="206" t="s">
        <v>2973</v>
      </c>
      <c r="B116" s="205" t="s">
        <v>2979</v>
      </c>
    </row>
    <row r="117" spans="1:2" ht="17.25" thickBot="1" x14ac:dyDescent="0.3">
      <c r="A117" s="205" t="s">
        <v>2980</v>
      </c>
      <c r="B117" s="205" t="s">
        <v>2981</v>
      </c>
    </row>
    <row r="118" spans="1:2" ht="17.25" thickBot="1" x14ac:dyDescent="0.3">
      <c r="A118" s="205" t="s">
        <v>2942</v>
      </c>
      <c r="B118" s="205" t="s">
        <v>2982</v>
      </c>
    </row>
    <row r="119" spans="1:2" ht="17.25" thickBot="1" x14ac:dyDescent="0.3">
      <c r="A119" s="206" t="s">
        <v>2983</v>
      </c>
      <c r="B119" s="205" t="s">
        <v>2984</v>
      </c>
    </row>
    <row r="120" spans="1:2" ht="17.25" thickBot="1" x14ac:dyDescent="0.3">
      <c r="A120" s="206" t="s">
        <v>2985</v>
      </c>
      <c r="B120" s="205" t="s">
        <v>2986</v>
      </c>
    </row>
    <row r="121" spans="1:2" ht="33.75" thickBot="1" x14ac:dyDescent="0.3">
      <c r="A121" s="206" t="s">
        <v>2987</v>
      </c>
      <c r="B121" s="205" t="s">
        <v>2988</v>
      </c>
    </row>
    <row r="122" spans="1:2" ht="33.75" thickBot="1" x14ac:dyDescent="0.3">
      <c r="A122" s="205" t="s">
        <v>2989</v>
      </c>
      <c r="B122" s="205" t="s">
        <v>2990</v>
      </c>
    </row>
    <row r="123" spans="1:2" ht="17.25" thickBot="1" x14ac:dyDescent="0.3">
      <c r="A123" s="205" t="s">
        <v>2991</v>
      </c>
      <c r="B123" s="205" t="s">
        <v>2992</v>
      </c>
    </row>
    <row r="124" spans="1:2" ht="17.25" thickBot="1" x14ac:dyDescent="0.3">
      <c r="A124" s="205" t="s">
        <v>2993</v>
      </c>
      <c r="B124" s="205" t="s">
        <v>2994</v>
      </c>
    </row>
    <row r="125" spans="1:2" ht="17.25" thickBot="1" x14ac:dyDescent="0.3">
      <c r="A125" s="205" t="s">
        <v>2995</v>
      </c>
      <c r="B125" s="205" t="s">
        <v>2996</v>
      </c>
    </row>
    <row r="126" spans="1:2" ht="17.25" thickBot="1" x14ac:dyDescent="0.3">
      <c r="A126" s="205" t="s">
        <v>2997</v>
      </c>
      <c r="B126" s="205" t="s">
        <v>2998</v>
      </c>
    </row>
    <row r="127" spans="1:2" ht="17.25" thickBot="1" x14ac:dyDescent="0.3">
      <c r="A127" s="205" t="s">
        <v>2999</v>
      </c>
      <c r="B127" s="205" t="s">
        <v>3000</v>
      </c>
    </row>
    <row r="129" spans="1:2" ht="33" customHeight="1" thickBot="1" x14ac:dyDescent="0.4">
      <c r="A129" s="203" t="s">
        <v>3001</v>
      </c>
      <c r="B129" s="204"/>
    </row>
    <row r="130" spans="1:2" ht="17.25" thickBot="1" x14ac:dyDescent="0.3">
      <c r="A130" s="205" t="s">
        <v>3002</v>
      </c>
      <c r="B130" s="205" t="s">
        <v>3003</v>
      </c>
    </row>
    <row r="131" spans="1:2" ht="50.25" thickBot="1" x14ac:dyDescent="0.3">
      <c r="A131" s="205" t="s">
        <v>3004</v>
      </c>
      <c r="B131" s="205" t="s">
        <v>3005</v>
      </c>
    </row>
    <row r="132" spans="1:2" ht="17.25" thickBot="1" x14ac:dyDescent="0.3">
      <c r="A132" s="205" t="s">
        <v>3006</v>
      </c>
      <c r="B132" s="205" t="s">
        <v>3007</v>
      </c>
    </row>
    <row r="133" spans="1:2" ht="33.75" thickBot="1" x14ac:dyDescent="0.3">
      <c r="A133" s="205" t="s">
        <v>3008</v>
      </c>
      <c r="B133" s="205" t="s">
        <v>3009</v>
      </c>
    </row>
    <row r="134" spans="1:2" ht="33.75" thickBot="1" x14ac:dyDescent="0.3">
      <c r="A134" s="205" t="s">
        <v>2837</v>
      </c>
      <c r="B134" s="205" t="s">
        <v>3010</v>
      </c>
    </row>
    <row r="135" spans="1:2" ht="50.25" thickBot="1" x14ac:dyDescent="0.3">
      <c r="A135" s="205" t="s">
        <v>3011</v>
      </c>
      <c r="B135" s="205" t="s">
        <v>3012</v>
      </c>
    </row>
  </sheetData>
  <autoFilter ref="A4:B135" xr:uid="{00000000-0009-0000-0000-00000700000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workbookViewId="0">
      <selection activeCell="E6" sqref="E6:F12"/>
    </sheetView>
  </sheetViews>
  <sheetFormatPr defaultRowHeight="21" x14ac:dyDescent="0.35"/>
  <cols>
    <col min="1" max="4" width="9.140625" style="23"/>
    <col min="5" max="6" width="17" style="23" customWidth="1"/>
    <col min="7" max="7" width="9.140625" style="23"/>
    <col min="8" max="8" width="14.140625" style="23" bestFit="1" customWidth="1"/>
    <col min="9" max="9" width="17.28515625" style="23" customWidth="1"/>
    <col min="10" max="10" width="9.140625" style="23"/>
    <col min="11" max="11" width="16.28515625" style="23" customWidth="1"/>
    <col min="12" max="12" width="17.42578125" style="23" customWidth="1"/>
    <col min="13" max="13" width="9.140625" style="23"/>
    <col min="14" max="15" width="26.5703125" style="23" customWidth="1"/>
    <col min="16" max="16" width="16.28515625" style="23" customWidth="1"/>
    <col min="17" max="18" width="24.5703125" style="23" customWidth="1"/>
    <col min="19" max="16384" width="9.140625" style="23"/>
  </cols>
  <sheetData>
    <row r="1" spans="1:18" ht="28.5" x14ac:dyDescent="0.45">
      <c r="A1" s="53" t="s">
        <v>1833</v>
      </c>
    </row>
    <row r="2" spans="1:18" x14ac:dyDescent="0.35">
      <c r="A2" s="23" t="s">
        <v>1834</v>
      </c>
    </row>
    <row r="4" spans="1:18" x14ac:dyDescent="0.35">
      <c r="E4" s="121" t="s">
        <v>2761</v>
      </c>
      <c r="F4" s="121"/>
      <c r="H4" s="121" t="s">
        <v>1835</v>
      </c>
      <c r="I4" s="121"/>
      <c r="K4" s="121" t="s">
        <v>1836</v>
      </c>
      <c r="L4" s="121"/>
      <c r="N4" s="121" t="s">
        <v>1837</v>
      </c>
      <c r="O4" s="121"/>
      <c r="Q4" s="121" t="s">
        <v>1838</v>
      </c>
      <c r="R4" s="121"/>
    </row>
    <row r="5" spans="1:18" x14ac:dyDescent="0.35">
      <c r="B5" s="129" t="s">
        <v>1725</v>
      </c>
      <c r="C5" s="130"/>
      <c r="E5" s="122"/>
      <c r="F5" s="122"/>
      <c r="H5" s="122" t="s">
        <v>1839</v>
      </c>
      <c r="I5" s="122"/>
      <c r="K5" s="122" t="s">
        <v>1678</v>
      </c>
      <c r="L5" s="122"/>
      <c r="N5" s="122" t="s">
        <v>1826</v>
      </c>
      <c r="O5" s="122"/>
      <c r="P5" s="24"/>
      <c r="Q5" s="122" t="s">
        <v>1827</v>
      </c>
      <c r="R5" s="122"/>
    </row>
    <row r="6" spans="1:18" x14ac:dyDescent="0.35">
      <c r="B6" s="55">
        <v>15</v>
      </c>
      <c r="C6" s="55">
        <v>27</v>
      </c>
      <c r="H6" s="23">
        <f t="shared" ref="H6:I8" si="0">B6</f>
        <v>15</v>
      </c>
      <c r="I6" s="23">
        <f t="shared" si="0"/>
        <v>27</v>
      </c>
      <c r="K6" s="23">
        <f>$B$6</f>
        <v>15</v>
      </c>
      <c r="L6" s="23">
        <f>$B$6</f>
        <v>15</v>
      </c>
      <c r="N6" s="23">
        <f>$B6</f>
        <v>15</v>
      </c>
      <c r="O6" s="23">
        <f>$B6</f>
        <v>15</v>
      </c>
      <c r="Q6" s="23">
        <f>B$6</f>
        <v>15</v>
      </c>
      <c r="R6" s="23">
        <f>C$6</f>
        <v>27</v>
      </c>
    </row>
    <row r="7" spans="1:18" x14ac:dyDescent="0.35">
      <c r="B7" s="55">
        <v>12</v>
      </c>
      <c r="C7" s="55">
        <v>58</v>
      </c>
      <c r="H7" s="23">
        <f t="shared" si="0"/>
        <v>12</v>
      </c>
      <c r="I7" s="23">
        <f t="shared" si="0"/>
        <v>58</v>
      </c>
      <c r="K7" s="23">
        <f t="shared" ref="K7:L8" si="1">$B$6</f>
        <v>15</v>
      </c>
      <c r="L7" s="23">
        <f t="shared" si="1"/>
        <v>15</v>
      </c>
      <c r="N7" s="23">
        <f t="shared" ref="N7:O10" si="2">$B7</f>
        <v>12</v>
      </c>
      <c r="O7" s="23">
        <f t="shared" si="2"/>
        <v>12</v>
      </c>
      <c r="Q7" s="23">
        <f t="shared" ref="Q7:R10" si="3">B$6</f>
        <v>15</v>
      </c>
      <c r="R7" s="23">
        <f t="shared" si="3"/>
        <v>27</v>
      </c>
    </row>
    <row r="8" spans="1:18" x14ac:dyDescent="0.35">
      <c r="B8" s="55">
        <v>98</v>
      </c>
      <c r="C8" s="55">
        <v>95</v>
      </c>
      <c r="H8" s="23">
        <f t="shared" si="0"/>
        <v>98</v>
      </c>
      <c r="I8" s="23">
        <f t="shared" si="0"/>
        <v>95</v>
      </c>
      <c r="K8" s="23">
        <f t="shared" si="1"/>
        <v>15</v>
      </c>
      <c r="L8" s="23">
        <f t="shared" si="1"/>
        <v>15</v>
      </c>
      <c r="N8" s="23">
        <f t="shared" si="2"/>
        <v>98</v>
      </c>
      <c r="O8" s="23">
        <f t="shared" si="2"/>
        <v>98</v>
      </c>
      <c r="Q8" s="23">
        <f t="shared" si="3"/>
        <v>15</v>
      </c>
      <c r="R8" s="23">
        <f t="shared" si="3"/>
        <v>27</v>
      </c>
    </row>
    <row r="9" spans="1:18" x14ac:dyDescent="0.35">
      <c r="B9" s="55">
        <v>70</v>
      </c>
      <c r="C9" s="55">
        <v>64</v>
      </c>
      <c r="H9" s="23">
        <f>B9</f>
        <v>70</v>
      </c>
      <c r="K9" s="23">
        <f t="shared" ref="K9:K10" si="4">$B$6</f>
        <v>15</v>
      </c>
      <c r="N9" s="23">
        <f t="shared" si="2"/>
        <v>70</v>
      </c>
      <c r="Q9" s="23">
        <f t="shared" si="3"/>
        <v>15</v>
      </c>
    </row>
    <row r="10" spans="1:18" x14ac:dyDescent="0.35">
      <c r="B10" s="55">
        <v>65</v>
      </c>
      <c r="C10" s="55">
        <v>22</v>
      </c>
      <c r="H10" s="23">
        <f>B10</f>
        <v>65</v>
      </c>
      <c r="K10" s="23">
        <f t="shared" si="4"/>
        <v>15</v>
      </c>
      <c r="N10" s="23">
        <f t="shared" si="2"/>
        <v>65</v>
      </c>
      <c r="Q10" s="23">
        <f t="shared" si="3"/>
        <v>15</v>
      </c>
    </row>
    <row r="11" spans="1:18" x14ac:dyDescent="0.35">
      <c r="B11" s="55">
        <v>47</v>
      </c>
      <c r="C11" s="55">
        <v>44</v>
      </c>
    </row>
    <row r="12" spans="1:18" ht="21" customHeight="1" x14ac:dyDescent="0.35">
      <c r="B12" s="55">
        <v>64</v>
      </c>
      <c r="C12" s="55">
        <v>63</v>
      </c>
      <c r="H12" s="123" t="s">
        <v>1840</v>
      </c>
      <c r="I12" s="124"/>
      <c r="J12" s="54"/>
      <c r="K12" s="123" t="s">
        <v>1841</v>
      </c>
      <c r="L12" s="124"/>
      <c r="N12" s="123" t="s">
        <v>1842</v>
      </c>
      <c r="O12" s="124"/>
      <c r="Q12" s="123" t="s">
        <v>1843</v>
      </c>
      <c r="R12" s="124"/>
    </row>
    <row r="13" spans="1:18" x14ac:dyDescent="0.35">
      <c r="H13" s="125"/>
      <c r="I13" s="126"/>
      <c r="J13" s="54"/>
      <c r="K13" s="125"/>
      <c r="L13" s="126"/>
      <c r="N13" s="125"/>
      <c r="O13" s="126"/>
      <c r="Q13" s="125"/>
      <c r="R13" s="126"/>
    </row>
    <row r="14" spans="1:18" x14ac:dyDescent="0.35">
      <c r="H14" s="125"/>
      <c r="I14" s="126"/>
      <c r="J14" s="54"/>
      <c r="K14" s="125"/>
      <c r="L14" s="126"/>
      <c r="N14" s="125"/>
      <c r="O14" s="126"/>
      <c r="Q14" s="125"/>
      <c r="R14" s="126"/>
    </row>
    <row r="15" spans="1:18" x14ac:dyDescent="0.35">
      <c r="H15" s="125"/>
      <c r="I15" s="126"/>
      <c r="J15" s="54"/>
      <c r="K15" s="125"/>
      <c r="L15" s="126"/>
      <c r="N15" s="125"/>
      <c r="O15" s="126"/>
      <c r="Q15" s="125"/>
      <c r="R15" s="126"/>
    </row>
    <row r="16" spans="1:18" x14ac:dyDescent="0.35">
      <c r="H16" s="125"/>
      <c r="I16" s="126"/>
      <c r="J16" s="54"/>
      <c r="K16" s="125"/>
      <c r="L16" s="126"/>
      <c r="N16" s="125"/>
      <c r="O16" s="126"/>
      <c r="Q16" s="125"/>
      <c r="R16" s="126"/>
    </row>
    <row r="17" spans="8:18" x14ac:dyDescent="0.35">
      <c r="H17" s="125"/>
      <c r="I17" s="126"/>
      <c r="J17" s="54"/>
      <c r="K17" s="125"/>
      <c r="L17" s="126"/>
      <c r="N17" s="125"/>
      <c r="O17" s="126"/>
      <c r="Q17" s="125"/>
      <c r="R17" s="126"/>
    </row>
    <row r="18" spans="8:18" x14ac:dyDescent="0.35">
      <c r="H18" s="127"/>
      <c r="I18" s="128"/>
      <c r="J18" s="54"/>
      <c r="K18" s="127"/>
      <c r="L18" s="128"/>
      <c r="N18" s="127"/>
      <c r="O18" s="128"/>
      <c r="Q18" s="127"/>
      <c r="R18" s="128"/>
    </row>
  </sheetData>
  <mergeCells count="15">
    <mergeCell ref="B5:C5"/>
    <mergeCell ref="N5:O5"/>
    <mergeCell ref="H5:I5"/>
    <mergeCell ref="K5:L5"/>
    <mergeCell ref="Q5:R5"/>
    <mergeCell ref="Q4:R4"/>
    <mergeCell ref="H12:I18"/>
    <mergeCell ref="K12:L18"/>
    <mergeCell ref="N12:O18"/>
    <mergeCell ref="Q12:R18"/>
    <mergeCell ref="E4:F4"/>
    <mergeCell ref="E5:F5"/>
    <mergeCell ref="H4:I4"/>
    <mergeCell ref="K4:L4"/>
    <mergeCell ref="N4:O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
  <sheetViews>
    <sheetView workbookViewId="0">
      <selection activeCell="J12" sqref="J12"/>
    </sheetView>
  </sheetViews>
  <sheetFormatPr defaultRowHeight="15" x14ac:dyDescent="0.25"/>
  <cols>
    <col min="3" max="3" width="6.5703125" style="26" bestFit="1" customWidth="1"/>
    <col min="4" max="4" width="6.5703125" style="26" customWidth="1"/>
    <col min="5" max="5" width="18.140625" bestFit="1" customWidth="1"/>
    <col min="6" max="6" width="35.140625" bestFit="1" customWidth="1"/>
    <col min="7" max="7" width="28.5703125" customWidth="1"/>
    <col min="8" max="8" width="16" customWidth="1"/>
    <col min="9" max="9" width="18.140625" customWidth="1"/>
    <col min="10" max="10" width="34" customWidth="1"/>
    <col min="11" max="11" width="10.7109375" bestFit="1" customWidth="1"/>
    <col min="13" max="14" width="9.7109375" bestFit="1" customWidth="1"/>
    <col min="15" max="15" width="1.42578125" customWidth="1"/>
    <col min="16" max="16" width="34.85546875" customWidth="1"/>
  </cols>
  <sheetData>
    <row r="1" spans="1:18" ht="28.5" x14ac:dyDescent="0.45">
      <c r="A1" s="53" t="s">
        <v>1844</v>
      </c>
    </row>
    <row r="2" spans="1:18" ht="21" x14ac:dyDescent="0.35">
      <c r="A2" s="23" t="s">
        <v>1845</v>
      </c>
    </row>
    <row r="3" spans="1:18" ht="21" x14ac:dyDescent="0.35">
      <c r="A3" s="23"/>
    </row>
    <row r="4" spans="1:18" ht="15.75" thickBot="1" x14ac:dyDescent="0.3">
      <c r="E4" s="138" t="s">
        <v>1835</v>
      </c>
      <c r="F4" s="138"/>
      <c r="G4" s="138"/>
      <c r="I4" s="139" t="s">
        <v>1849</v>
      </c>
      <c r="J4" s="139"/>
      <c r="K4" s="139"/>
      <c r="L4" s="139"/>
      <c r="M4" s="2"/>
      <c r="N4" s="2"/>
    </row>
    <row r="5" spans="1:18" x14ac:dyDescent="0.25">
      <c r="B5" s="136" t="s">
        <v>1725</v>
      </c>
      <c r="C5" s="137"/>
      <c r="E5" s="13" t="s">
        <v>1848</v>
      </c>
      <c r="F5" s="13" t="s">
        <v>1846</v>
      </c>
      <c r="G5" s="13" t="s">
        <v>1847</v>
      </c>
      <c r="I5" s="61" t="s">
        <v>1848</v>
      </c>
      <c r="J5" s="52" t="s">
        <v>1846</v>
      </c>
      <c r="K5" s="52" t="s">
        <v>1850</v>
      </c>
      <c r="L5" s="42"/>
    </row>
    <row r="6" spans="1:18" x14ac:dyDescent="0.25">
      <c r="B6" s="56" t="s">
        <v>1785</v>
      </c>
      <c r="C6" s="57">
        <v>904</v>
      </c>
      <c r="E6" t="s">
        <v>1694</v>
      </c>
      <c r="F6" s="3" t="s">
        <v>1698</v>
      </c>
      <c r="G6" s="26">
        <f>AVERAGE(C6:C31)</f>
        <v>493.11538461538464</v>
      </c>
      <c r="I6" s="62" t="s">
        <v>1702</v>
      </c>
      <c r="J6" s="3" t="s">
        <v>1703</v>
      </c>
      <c r="K6">
        <f>ROUND(G6,2)</f>
        <v>493.12</v>
      </c>
      <c r="L6" s="134"/>
      <c r="Q6" s="12"/>
      <c r="R6" s="12"/>
    </row>
    <row r="7" spans="1:18" x14ac:dyDescent="0.25">
      <c r="B7" s="56" t="s">
        <v>1786</v>
      </c>
      <c r="C7" s="57">
        <v>602</v>
      </c>
      <c r="E7" t="s">
        <v>1695</v>
      </c>
      <c r="F7" s="3" t="s">
        <v>1699</v>
      </c>
      <c r="G7">
        <f>MEDIAN(C6:C31)</f>
        <v>426.5</v>
      </c>
      <c r="I7" s="7"/>
      <c r="K7">
        <f>ROUND(G7,2)</f>
        <v>426.5</v>
      </c>
      <c r="L7" s="134"/>
    </row>
    <row r="8" spans="1:18" x14ac:dyDescent="0.25">
      <c r="B8" s="56" t="s">
        <v>1785</v>
      </c>
      <c r="C8" s="57">
        <v>78</v>
      </c>
      <c r="E8" t="s">
        <v>1696</v>
      </c>
      <c r="F8" s="3" t="s">
        <v>1700</v>
      </c>
      <c r="G8">
        <f>MODE(C6:C31)</f>
        <v>908</v>
      </c>
      <c r="I8" s="7"/>
      <c r="K8">
        <f>ROUND(G8,2)</f>
        <v>908</v>
      </c>
      <c r="L8" s="134"/>
    </row>
    <row r="9" spans="1:18" ht="15.75" thickBot="1" x14ac:dyDescent="0.3">
      <c r="B9" s="56" t="s">
        <v>1785</v>
      </c>
      <c r="C9" s="57">
        <v>174</v>
      </c>
      <c r="E9" t="s">
        <v>1697</v>
      </c>
      <c r="F9" s="3" t="s">
        <v>1701</v>
      </c>
      <c r="G9">
        <f>STDEV(C6:C31)</f>
        <v>353.64856305921302</v>
      </c>
      <c r="I9" s="43"/>
      <c r="J9" s="28"/>
      <c r="K9" s="28">
        <f>ROUND(G9,2)</f>
        <v>353.65</v>
      </c>
      <c r="L9" s="135"/>
    </row>
    <row r="10" spans="1:18" ht="15.75" thickBot="1" x14ac:dyDescent="0.3">
      <c r="B10" s="56" t="s">
        <v>1785</v>
      </c>
      <c r="C10" s="57">
        <v>76</v>
      </c>
      <c r="E10" t="s">
        <v>1779</v>
      </c>
      <c r="F10" s="3" t="s">
        <v>1780</v>
      </c>
      <c r="G10" s="26">
        <f>SUM(C6:C31)</f>
        <v>12821</v>
      </c>
    </row>
    <row r="11" spans="1:18" x14ac:dyDescent="0.25">
      <c r="B11" s="56" t="s">
        <v>1786</v>
      </c>
      <c r="C11" s="57">
        <v>43</v>
      </c>
      <c r="E11" t="s">
        <v>1781</v>
      </c>
      <c r="F11" s="3" t="s">
        <v>1787</v>
      </c>
      <c r="G11">
        <f>MIN(C6:C31)</f>
        <v>26</v>
      </c>
      <c r="I11" s="131" t="s">
        <v>1704</v>
      </c>
      <c r="J11" s="132"/>
      <c r="K11" s="132"/>
      <c r="L11" s="133"/>
      <c r="M11" s="25"/>
      <c r="N11" s="25"/>
    </row>
    <row r="12" spans="1:18" x14ac:dyDescent="0.25">
      <c r="B12" s="56" t="s">
        <v>1786</v>
      </c>
      <c r="C12" s="57">
        <v>842</v>
      </c>
      <c r="E12" t="s">
        <v>1782</v>
      </c>
      <c r="F12" s="3" t="s">
        <v>1788</v>
      </c>
      <c r="G12">
        <f>MAX(C6:C31)</f>
        <v>995</v>
      </c>
      <c r="I12" s="63">
        <v>493.11538461538464</v>
      </c>
      <c r="J12" s="26">
        <f>ROUND(I12,2)</f>
        <v>493.12</v>
      </c>
      <c r="L12" s="134" t="s">
        <v>1705</v>
      </c>
      <c r="M12" s="25"/>
    </row>
    <row r="13" spans="1:18" x14ac:dyDescent="0.25">
      <c r="B13" s="56" t="s">
        <v>1785</v>
      </c>
      <c r="C13" s="57">
        <v>995</v>
      </c>
      <c r="E13" t="s">
        <v>1783</v>
      </c>
      <c r="F13" s="3" t="s">
        <v>1789</v>
      </c>
      <c r="G13">
        <f>COUNT(C6:C31)</f>
        <v>26</v>
      </c>
      <c r="I13" s="58">
        <v>426.56486899999999</v>
      </c>
      <c r="J13" s="25">
        <f t="shared" ref="J13:J15" si="0">ROUND(I13,2)</f>
        <v>426.56</v>
      </c>
      <c r="L13" s="134"/>
    </row>
    <row r="14" spans="1:18" x14ac:dyDescent="0.25">
      <c r="B14" s="56" t="s">
        <v>1786</v>
      </c>
      <c r="C14" s="57">
        <v>908</v>
      </c>
      <c r="E14" t="s">
        <v>1784</v>
      </c>
      <c r="F14" s="3" t="s">
        <v>1792</v>
      </c>
      <c r="G14">
        <f>COUNTIF(B6:B31,"Yes")</f>
        <v>14</v>
      </c>
      <c r="I14" s="58">
        <v>908.12345600000003</v>
      </c>
      <c r="J14" s="25">
        <f t="shared" si="0"/>
        <v>908.12</v>
      </c>
      <c r="L14" s="134"/>
    </row>
    <row r="15" spans="1:18" ht="15.75" thickBot="1" x14ac:dyDescent="0.3">
      <c r="B15" s="56" t="s">
        <v>1786</v>
      </c>
      <c r="C15" s="57">
        <v>418</v>
      </c>
      <c r="E15" t="s">
        <v>1790</v>
      </c>
      <c r="F15" s="3" t="s">
        <v>1791</v>
      </c>
      <c r="G15">
        <f>SUMIF(B6:B31,"Yes",C6:C31)</f>
        <v>7446</v>
      </c>
      <c r="I15" s="59">
        <v>353.64856305921302</v>
      </c>
      <c r="J15" s="60">
        <f t="shared" si="0"/>
        <v>353.65</v>
      </c>
      <c r="K15" s="28"/>
      <c r="L15" s="135"/>
    </row>
    <row r="16" spans="1:18" x14ac:dyDescent="0.25">
      <c r="B16" s="56" t="s">
        <v>1786</v>
      </c>
      <c r="C16" s="57">
        <v>223</v>
      </c>
    </row>
    <row r="17" spans="2:7" x14ac:dyDescent="0.25">
      <c r="B17" s="56" t="s">
        <v>1786</v>
      </c>
      <c r="C17" s="57">
        <v>310</v>
      </c>
    </row>
    <row r="18" spans="2:7" x14ac:dyDescent="0.25">
      <c r="B18" s="56" t="s">
        <v>1785</v>
      </c>
      <c r="C18" s="57">
        <v>962</v>
      </c>
      <c r="G18" s="26"/>
    </row>
    <row r="19" spans="2:7" x14ac:dyDescent="0.25">
      <c r="B19" s="56" t="s">
        <v>1786</v>
      </c>
      <c r="C19" s="57">
        <v>724</v>
      </c>
    </row>
    <row r="20" spans="2:7" x14ac:dyDescent="0.25">
      <c r="B20" s="56" t="s">
        <v>1785</v>
      </c>
      <c r="C20" s="57">
        <v>81</v>
      </c>
    </row>
    <row r="21" spans="2:7" x14ac:dyDescent="0.25">
      <c r="B21" s="56" t="s">
        <v>1785</v>
      </c>
      <c r="C21" s="57">
        <v>431</v>
      </c>
    </row>
    <row r="22" spans="2:7" x14ac:dyDescent="0.25">
      <c r="B22" s="56" t="s">
        <v>1785</v>
      </c>
      <c r="C22" s="57">
        <v>776</v>
      </c>
    </row>
    <row r="23" spans="2:7" x14ac:dyDescent="0.25">
      <c r="B23" s="56" t="s">
        <v>1786</v>
      </c>
      <c r="C23" s="57">
        <v>26</v>
      </c>
    </row>
    <row r="24" spans="2:7" x14ac:dyDescent="0.25">
      <c r="B24" s="56" t="s">
        <v>1786</v>
      </c>
      <c r="C24" s="57">
        <v>908</v>
      </c>
    </row>
    <row r="25" spans="2:7" x14ac:dyDescent="0.25">
      <c r="B25" s="56" t="s">
        <v>1785</v>
      </c>
      <c r="C25" s="57">
        <v>907</v>
      </c>
    </row>
    <row r="26" spans="2:7" x14ac:dyDescent="0.25">
      <c r="B26" s="56" t="s">
        <v>1785</v>
      </c>
      <c r="C26" s="57">
        <v>818</v>
      </c>
    </row>
    <row r="27" spans="2:7" x14ac:dyDescent="0.25">
      <c r="B27" s="56" t="s">
        <v>1786</v>
      </c>
      <c r="C27" s="57">
        <v>147</v>
      </c>
    </row>
    <row r="28" spans="2:7" x14ac:dyDescent="0.25">
      <c r="B28" s="56" t="s">
        <v>1786</v>
      </c>
      <c r="C28" s="57">
        <v>224</v>
      </c>
    </row>
    <row r="29" spans="2:7" x14ac:dyDescent="0.25">
      <c r="B29" s="56" t="s">
        <v>1785</v>
      </c>
      <c r="C29" s="57">
        <v>752</v>
      </c>
    </row>
    <row r="30" spans="2:7" x14ac:dyDescent="0.25">
      <c r="B30" s="56" t="s">
        <v>1785</v>
      </c>
      <c r="C30" s="57">
        <v>422</v>
      </c>
    </row>
    <row r="31" spans="2:7" x14ac:dyDescent="0.25">
      <c r="B31" s="56" t="s">
        <v>1785</v>
      </c>
      <c r="C31" s="57">
        <v>70</v>
      </c>
    </row>
    <row r="32" spans="2:7" x14ac:dyDescent="0.25">
      <c r="C32" s="26">
        <f>MEDIAN(C6:C31)</f>
        <v>426.5</v>
      </c>
    </row>
  </sheetData>
  <mergeCells count="6">
    <mergeCell ref="I11:L11"/>
    <mergeCell ref="L12:L15"/>
    <mergeCell ref="B5:C5"/>
    <mergeCell ref="E4:G4"/>
    <mergeCell ref="L6:L9"/>
    <mergeCell ref="I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
  <sheetViews>
    <sheetView workbookViewId="0">
      <selection activeCell="J12" sqref="J12"/>
    </sheetView>
  </sheetViews>
  <sheetFormatPr defaultRowHeight="15" x14ac:dyDescent="0.25"/>
  <cols>
    <col min="1" max="1" width="2.42578125" customWidth="1"/>
    <col min="3" max="3" width="12.85546875" customWidth="1"/>
    <col min="4" max="4" width="24.28515625" customWidth="1"/>
    <col min="6" max="6" width="13.28515625" style="4" customWidth="1"/>
    <col min="7" max="7" width="13.5703125" customWidth="1"/>
    <col min="8" max="8" width="38.140625" customWidth="1"/>
    <col min="9" max="9" width="5.42578125" customWidth="1"/>
    <col min="10" max="10" width="23.28515625" bestFit="1" customWidth="1"/>
  </cols>
  <sheetData>
    <row r="1" spans="1:11" ht="28.5" x14ac:dyDescent="0.45">
      <c r="A1" s="53" t="s">
        <v>1851</v>
      </c>
    </row>
    <row r="2" spans="1:11" ht="21" x14ac:dyDescent="0.35">
      <c r="A2" s="23" t="s">
        <v>1852</v>
      </c>
    </row>
    <row r="5" spans="1:11" ht="15.75" thickBot="1" x14ac:dyDescent="0.3"/>
    <row r="6" spans="1:11" ht="24" thickBot="1" x14ac:dyDescent="0.4">
      <c r="B6" s="165" t="s">
        <v>1795</v>
      </c>
      <c r="C6" s="166"/>
      <c r="D6" s="167"/>
      <c r="E6" s="64"/>
      <c r="F6" s="157" t="s">
        <v>1835</v>
      </c>
      <c r="G6" s="157"/>
      <c r="J6" s="157" t="s">
        <v>1854</v>
      </c>
      <c r="K6" s="157"/>
    </row>
    <row r="7" spans="1:11" ht="15.75" thickBot="1" x14ac:dyDescent="0.3"/>
    <row r="8" spans="1:11" ht="24.75" thickBot="1" x14ac:dyDescent="0.45">
      <c r="B8" s="148" t="s">
        <v>1687</v>
      </c>
      <c r="C8" s="149"/>
      <c r="D8" s="150"/>
      <c r="F8" s="160" t="s">
        <v>1689</v>
      </c>
      <c r="G8" s="161"/>
      <c r="H8" s="6"/>
      <c r="I8" s="6"/>
      <c r="J8" s="158" t="s">
        <v>1796</v>
      </c>
      <c r="K8" s="159"/>
    </row>
    <row r="9" spans="1:11" s="5" customFormat="1" ht="15.75" thickBot="1" x14ac:dyDescent="0.3">
      <c r="B9" s="65" t="s">
        <v>1679</v>
      </c>
      <c r="C9" s="162" t="s">
        <v>1684</v>
      </c>
      <c r="D9" s="163"/>
      <c r="F9" s="21" t="s">
        <v>1683</v>
      </c>
      <c r="G9" s="22">
        <v>50000</v>
      </c>
      <c r="H9" s="164" t="s">
        <v>1853</v>
      </c>
      <c r="I9" s="27"/>
      <c r="J9"/>
      <c r="K9"/>
    </row>
    <row r="10" spans="1:11" x14ac:dyDescent="0.25">
      <c r="B10" s="65" t="s">
        <v>1680</v>
      </c>
      <c r="C10" s="143" t="s">
        <v>1685</v>
      </c>
      <c r="D10" s="144"/>
      <c r="F10" s="7"/>
      <c r="G10" s="8"/>
      <c r="H10" s="164"/>
      <c r="I10" s="27"/>
      <c r="J10" s="18" t="s">
        <v>1726</v>
      </c>
      <c r="K10" s="19"/>
    </row>
    <row r="11" spans="1:11" x14ac:dyDescent="0.25">
      <c r="B11" s="65" t="s">
        <v>1681</v>
      </c>
      <c r="C11" s="143" t="s">
        <v>1686</v>
      </c>
      <c r="D11" s="144"/>
      <c r="F11" s="9">
        <v>58000</v>
      </c>
      <c r="G11" s="8" t="str">
        <f>IF(F11&gt;=$G$9,"High","")</f>
        <v>High</v>
      </c>
      <c r="H11" s="164"/>
      <c r="I11" s="27"/>
      <c r="J11" s="7"/>
      <c r="K11" s="8"/>
    </row>
    <row r="12" spans="1:11" ht="15.75" thickBot="1" x14ac:dyDescent="0.3">
      <c r="B12" s="66" t="s">
        <v>1793</v>
      </c>
      <c r="C12" s="67" t="s">
        <v>1794</v>
      </c>
      <c r="D12" s="68"/>
      <c r="F12" s="9">
        <v>12000</v>
      </c>
      <c r="G12" s="8" t="str">
        <f t="shared" ref="G12:G16" si="0">IF(F12&gt;=$G$9,"High","")</f>
        <v/>
      </c>
      <c r="H12" s="164"/>
      <c r="I12" s="27"/>
      <c r="J12" s="15">
        <v>26</v>
      </c>
      <c r="K12" s="8">
        <v>26</v>
      </c>
    </row>
    <row r="13" spans="1:11" ht="15.75" thickBot="1" x14ac:dyDescent="0.3">
      <c r="F13" s="9">
        <v>65231</v>
      </c>
      <c r="G13" s="8" t="str">
        <f t="shared" si="0"/>
        <v>High</v>
      </c>
      <c r="H13" s="164"/>
      <c r="I13" s="27"/>
      <c r="J13" s="15">
        <v>28646</v>
      </c>
      <c r="K13" s="8">
        <v>28646</v>
      </c>
    </row>
    <row r="14" spans="1:11" x14ac:dyDescent="0.25">
      <c r="B14" s="148" t="s">
        <v>1688</v>
      </c>
      <c r="C14" s="149"/>
      <c r="D14" s="150"/>
      <c r="F14" s="9">
        <v>5000</v>
      </c>
      <c r="G14" s="8" t="str">
        <f t="shared" si="0"/>
        <v/>
      </c>
      <c r="J14" s="15">
        <v>59648</v>
      </c>
      <c r="K14" s="8">
        <v>59648</v>
      </c>
    </row>
    <row r="15" spans="1:11" x14ac:dyDescent="0.25">
      <c r="B15" s="151" t="s">
        <v>1691</v>
      </c>
      <c r="C15" s="152"/>
      <c r="D15" s="153"/>
      <c r="F15" s="9">
        <v>14064</v>
      </c>
      <c r="G15" s="8" t="str">
        <f t="shared" si="0"/>
        <v/>
      </c>
      <c r="J15" s="15">
        <v>5585</v>
      </c>
      <c r="K15" s="8">
        <v>5585</v>
      </c>
    </row>
    <row r="16" spans="1:11" ht="16.5" thickBot="1" x14ac:dyDescent="0.3">
      <c r="B16" s="145" t="s">
        <v>1682</v>
      </c>
      <c r="C16" s="146"/>
      <c r="D16" s="147"/>
      <c r="F16" s="10">
        <v>98745</v>
      </c>
      <c r="G16" s="11" t="str">
        <f t="shared" si="0"/>
        <v>High</v>
      </c>
      <c r="J16" s="15">
        <v>42</v>
      </c>
      <c r="K16" s="8">
        <v>42</v>
      </c>
    </row>
    <row r="17" spans="2:11" ht="16.5" thickBot="1" x14ac:dyDescent="0.3">
      <c r="B17" s="154" t="s">
        <v>1692</v>
      </c>
      <c r="C17" s="155"/>
      <c r="D17" s="156"/>
      <c r="J17" s="16">
        <v>884</v>
      </c>
      <c r="K17" s="11">
        <v>884</v>
      </c>
    </row>
    <row r="18" spans="2:11" ht="15.75" thickBot="1" x14ac:dyDescent="0.3">
      <c r="B18" s="140" t="s">
        <v>1693</v>
      </c>
      <c r="C18" s="141"/>
      <c r="D18" s="142"/>
    </row>
    <row r="19" spans="2:11" x14ac:dyDescent="0.25">
      <c r="C19" s="3" t="s">
        <v>1690</v>
      </c>
    </row>
  </sheetData>
  <mergeCells count="15">
    <mergeCell ref="J6:K6"/>
    <mergeCell ref="J8:K8"/>
    <mergeCell ref="F8:G8"/>
    <mergeCell ref="B8:D8"/>
    <mergeCell ref="C9:D9"/>
    <mergeCell ref="H9:H13"/>
    <mergeCell ref="B6:D6"/>
    <mergeCell ref="F6:G6"/>
    <mergeCell ref="B18:D18"/>
    <mergeCell ref="C10:D10"/>
    <mergeCell ref="C11:D11"/>
    <mergeCell ref="B16:D16"/>
    <mergeCell ref="B14:D14"/>
    <mergeCell ref="B15:D15"/>
    <mergeCell ref="B17:D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37"/>
  <sheetViews>
    <sheetView workbookViewId="0">
      <selection activeCell="B22" sqref="B22:I1337"/>
    </sheetView>
  </sheetViews>
  <sheetFormatPr defaultRowHeight="15" x14ac:dyDescent="0.25"/>
  <cols>
    <col min="1" max="1" width="22.85546875" bestFit="1" customWidth="1"/>
    <col min="2" max="2" width="11.7109375" customWidth="1"/>
    <col min="3" max="3" width="6.85546875" customWidth="1"/>
    <col min="4" max="4" width="14.85546875" style="1" customWidth="1"/>
    <col min="5" max="5" width="13.42578125" customWidth="1"/>
    <col min="9" max="9" width="36.5703125" customWidth="1"/>
    <col min="10" max="10" width="9.7109375" bestFit="1" customWidth="1"/>
    <col min="11" max="11" width="11" bestFit="1" customWidth="1"/>
  </cols>
  <sheetData>
    <row r="1" spans="1:9" ht="28.5" x14ac:dyDescent="0.45">
      <c r="A1" s="53" t="s">
        <v>1875</v>
      </c>
    </row>
    <row r="2" spans="1:9" ht="21" x14ac:dyDescent="0.35">
      <c r="A2" s="23" t="s">
        <v>1876</v>
      </c>
    </row>
    <row r="4" spans="1:9" x14ac:dyDescent="0.25">
      <c r="B4" s="138" t="s">
        <v>1835</v>
      </c>
      <c r="C4" s="138"/>
      <c r="D4" s="138"/>
      <c r="E4" s="138"/>
      <c r="F4" s="138"/>
      <c r="G4" s="138"/>
      <c r="H4" s="138"/>
    </row>
    <row r="5" spans="1:9" x14ac:dyDescent="0.25">
      <c r="B5" s="12" t="s">
        <v>1706</v>
      </c>
      <c r="C5" t="s">
        <v>1832</v>
      </c>
    </row>
    <row r="7" spans="1:9" x14ac:dyDescent="0.25">
      <c r="B7" s="12" t="s">
        <v>1710</v>
      </c>
    </row>
    <row r="8" spans="1:9" x14ac:dyDescent="0.25">
      <c r="B8" s="3" t="s">
        <v>1677</v>
      </c>
    </row>
    <row r="9" spans="1:9" x14ac:dyDescent="0.25">
      <c r="B9" s="3" t="s">
        <v>1709</v>
      </c>
    </row>
    <row r="10" spans="1:9" x14ac:dyDescent="0.25">
      <c r="B10" s="3" t="s">
        <v>1708</v>
      </c>
    </row>
    <row r="11" spans="1:9" x14ac:dyDescent="0.25">
      <c r="B11" s="3"/>
    </row>
    <row r="12" spans="1:9" x14ac:dyDescent="0.25">
      <c r="B12" s="14" t="s">
        <v>1711</v>
      </c>
    </row>
    <row r="14" spans="1:9" x14ac:dyDescent="0.25">
      <c r="B14" s="12" t="s">
        <v>1712</v>
      </c>
      <c r="H14" s="12" t="s">
        <v>1723</v>
      </c>
    </row>
    <row r="15" spans="1:9" x14ac:dyDescent="0.25">
      <c r="B15" t="s">
        <v>1713</v>
      </c>
      <c r="H15" t="s">
        <v>1718</v>
      </c>
      <c r="I15" t="s">
        <v>1717</v>
      </c>
    </row>
    <row r="16" spans="1:9" x14ac:dyDescent="0.25">
      <c r="B16" t="s">
        <v>1714</v>
      </c>
      <c r="H16" t="s">
        <v>1719</v>
      </c>
      <c r="I16" t="s">
        <v>1724</v>
      </c>
    </row>
    <row r="17" spans="1:9" x14ac:dyDescent="0.25">
      <c r="B17" t="s">
        <v>1715</v>
      </c>
      <c r="H17" t="s">
        <v>1720</v>
      </c>
      <c r="I17" t="s">
        <v>1721</v>
      </c>
    </row>
    <row r="18" spans="1:9" x14ac:dyDescent="0.25">
      <c r="B18" t="s">
        <v>1716</v>
      </c>
      <c r="H18" t="s">
        <v>1722</v>
      </c>
      <c r="I18" t="s">
        <v>1831</v>
      </c>
    </row>
    <row r="20" spans="1:9" x14ac:dyDescent="0.25">
      <c r="A20" t="s">
        <v>1707</v>
      </c>
      <c r="B20" s="2">
        <f>COUNTA(B23:B1337)</f>
        <v>1315</v>
      </c>
    </row>
    <row r="22" spans="1:9" x14ac:dyDescent="0.25">
      <c r="B22" t="s">
        <v>0</v>
      </c>
      <c r="C22" t="s">
        <v>1</v>
      </c>
      <c r="D22" s="1" t="s">
        <v>2</v>
      </c>
      <c r="E22" t="s">
        <v>3</v>
      </c>
      <c r="F22" t="s">
        <v>4</v>
      </c>
      <c r="G22" t="s">
        <v>5</v>
      </c>
      <c r="H22" t="s">
        <v>6</v>
      </c>
      <c r="I22" t="s">
        <v>7</v>
      </c>
    </row>
    <row r="23" spans="1:9" x14ac:dyDescent="0.25">
      <c r="B23" t="s">
        <v>8</v>
      </c>
      <c r="C23" t="s">
        <v>9</v>
      </c>
      <c r="D23" s="1">
        <v>41421.598819444444</v>
      </c>
      <c r="E23">
        <v>0.1</v>
      </c>
      <c r="F23">
        <v>11.3</v>
      </c>
      <c r="G23">
        <v>-147.5077</v>
      </c>
      <c r="H23">
        <v>64.846400000000003</v>
      </c>
      <c r="I23" t="s">
        <v>10</v>
      </c>
    </row>
    <row r="24" spans="1:9" x14ac:dyDescent="0.25">
      <c r="B24" t="s">
        <v>11</v>
      </c>
      <c r="C24" t="s">
        <v>9</v>
      </c>
      <c r="D24" s="1">
        <v>41421.642141203702</v>
      </c>
      <c r="E24">
        <v>1.5</v>
      </c>
      <c r="F24">
        <v>28.3</v>
      </c>
      <c r="G24">
        <v>-149.7294</v>
      </c>
      <c r="H24">
        <v>61.4651</v>
      </c>
      <c r="I24" t="s">
        <v>12</v>
      </c>
    </row>
    <row r="25" spans="1:9" x14ac:dyDescent="0.25">
      <c r="B25" t="s">
        <v>13</v>
      </c>
      <c r="C25" t="s">
        <v>9</v>
      </c>
      <c r="D25" s="1">
        <v>41421.646377314813</v>
      </c>
      <c r="E25">
        <v>1.4</v>
      </c>
      <c r="F25">
        <v>3.2</v>
      </c>
      <c r="G25">
        <v>-147.77080000000001</v>
      </c>
      <c r="H25">
        <v>60.534199999999998</v>
      </c>
      <c r="I25" t="s">
        <v>14</v>
      </c>
    </row>
    <row r="26" spans="1:9" x14ac:dyDescent="0.25">
      <c r="B26" t="s">
        <v>15</v>
      </c>
      <c r="C26" t="s">
        <v>9</v>
      </c>
      <c r="D26" s="1">
        <v>41421.672453703701</v>
      </c>
      <c r="E26">
        <v>1.3</v>
      </c>
      <c r="F26">
        <v>43.3</v>
      </c>
      <c r="G26">
        <v>-149.82480000000001</v>
      </c>
      <c r="H26">
        <v>61.551200000000001</v>
      </c>
      <c r="I26" t="s">
        <v>16</v>
      </c>
    </row>
    <row r="27" spans="1:9" x14ac:dyDescent="0.25">
      <c r="B27" t="s">
        <v>17</v>
      </c>
      <c r="C27" t="s">
        <v>9</v>
      </c>
      <c r="D27" s="1">
        <v>41421.68377314815</v>
      </c>
      <c r="E27">
        <v>1.7</v>
      </c>
      <c r="F27">
        <v>7.8</v>
      </c>
      <c r="G27">
        <v>-147.51820000000001</v>
      </c>
      <c r="H27">
        <v>64.721699999999998</v>
      </c>
      <c r="I27" t="s">
        <v>10</v>
      </c>
    </row>
    <row r="28" spans="1:9" x14ac:dyDescent="0.25">
      <c r="B28" t="s">
        <v>18</v>
      </c>
      <c r="C28" t="s">
        <v>9</v>
      </c>
      <c r="D28" s="1">
        <v>41421.706747685188</v>
      </c>
      <c r="E28">
        <v>0.8</v>
      </c>
      <c r="F28">
        <v>10.9</v>
      </c>
      <c r="G28">
        <v>-144.20699999999999</v>
      </c>
      <c r="H28">
        <v>63.067700000000002</v>
      </c>
      <c r="I28" t="s">
        <v>19</v>
      </c>
    </row>
    <row r="29" spans="1:9" x14ac:dyDescent="0.25">
      <c r="B29" t="s">
        <v>20</v>
      </c>
      <c r="C29" t="s">
        <v>9</v>
      </c>
      <c r="D29" s="1">
        <v>41421.733599537038</v>
      </c>
      <c r="E29">
        <v>2.2000000000000002</v>
      </c>
      <c r="F29">
        <v>10.3</v>
      </c>
      <c r="G29">
        <v>-137.3826</v>
      </c>
      <c r="H29">
        <v>64.281599999999997</v>
      </c>
      <c r="I29" t="s">
        <v>21</v>
      </c>
    </row>
    <row r="30" spans="1:9" x14ac:dyDescent="0.25">
      <c r="B30" t="s">
        <v>22</v>
      </c>
      <c r="C30" t="s">
        <v>9</v>
      </c>
      <c r="D30" s="1">
        <v>41421.735810185186</v>
      </c>
      <c r="E30">
        <v>1.8</v>
      </c>
      <c r="F30">
        <v>7.3</v>
      </c>
      <c r="G30">
        <v>-151.38579999999999</v>
      </c>
      <c r="H30">
        <v>63.156799999999997</v>
      </c>
      <c r="I30" t="s">
        <v>23</v>
      </c>
    </row>
    <row r="31" spans="1:9" x14ac:dyDescent="0.25">
      <c r="B31" t="s">
        <v>24</v>
      </c>
      <c r="C31" t="s">
        <v>9</v>
      </c>
      <c r="D31" s="1">
        <v>41421.754513888889</v>
      </c>
      <c r="E31">
        <v>2</v>
      </c>
      <c r="F31">
        <v>14.2</v>
      </c>
      <c r="G31">
        <v>-146.60939999999999</v>
      </c>
      <c r="H31">
        <v>61.450899999999997</v>
      </c>
      <c r="I31" t="s">
        <v>25</v>
      </c>
    </row>
    <row r="32" spans="1:9" x14ac:dyDescent="0.25">
      <c r="B32" t="s">
        <v>26</v>
      </c>
      <c r="C32" t="s">
        <v>9</v>
      </c>
      <c r="D32" s="1">
        <v>41421.78087962963</v>
      </c>
      <c r="E32">
        <v>1.6</v>
      </c>
      <c r="F32">
        <v>111.7</v>
      </c>
      <c r="G32">
        <v>-152.3477</v>
      </c>
      <c r="H32">
        <v>61.084800000000001</v>
      </c>
      <c r="I32" t="s">
        <v>27</v>
      </c>
    </row>
    <row r="33" spans="2:9" x14ac:dyDescent="0.25">
      <c r="B33" t="s">
        <v>28</v>
      </c>
      <c r="C33" t="s">
        <v>9</v>
      </c>
      <c r="D33" s="1">
        <v>41421.793368055558</v>
      </c>
      <c r="E33">
        <v>1.9</v>
      </c>
      <c r="F33">
        <v>88.5</v>
      </c>
      <c r="G33">
        <v>-151.19569999999999</v>
      </c>
      <c r="H33">
        <v>62.561300000000003</v>
      </c>
      <c r="I33" t="s">
        <v>23</v>
      </c>
    </row>
    <row r="34" spans="2:9" x14ac:dyDescent="0.25">
      <c r="B34" t="s">
        <v>29</v>
      </c>
      <c r="C34" t="s">
        <v>9</v>
      </c>
      <c r="D34" s="1">
        <v>41421.808275462965</v>
      </c>
      <c r="E34">
        <v>1.7</v>
      </c>
      <c r="F34">
        <v>65.3</v>
      </c>
      <c r="G34">
        <v>-151.5856</v>
      </c>
      <c r="H34">
        <v>60.448799999999999</v>
      </c>
      <c r="I34" t="s">
        <v>30</v>
      </c>
    </row>
    <row r="35" spans="2:9" x14ac:dyDescent="0.25">
      <c r="B35" t="s">
        <v>31</v>
      </c>
      <c r="C35" t="s">
        <v>9</v>
      </c>
      <c r="D35" s="1">
        <v>41421.881597222222</v>
      </c>
      <c r="E35">
        <v>1</v>
      </c>
      <c r="F35">
        <v>23.3</v>
      </c>
      <c r="G35">
        <v>-149.2329</v>
      </c>
      <c r="H35">
        <v>64.817999999999998</v>
      </c>
      <c r="I35" t="s">
        <v>32</v>
      </c>
    </row>
    <row r="36" spans="2:9" x14ac:dyDescent="0.25">
      <c r="B36" t="s">
        <v>33</v>
      </c>
      <c r="C36" t="s">
        <v>9</v>
      </c>
      <c r="D36" s="1">
        <v>41421.922905092593</v>
      </c>
      <c r="E36">
        <v>1.3</v>
      </c>
      <c r="F36">
        <v>2</v>
      </c>
      <c r="G36">
        <v>-150.86670000000001</v>
      </c>
      <c r="H36">
        <v>63.478000000000002</v>
      </c>
      <c r="I36" t="s">
        <v>34</v>
      </c>
    </row>
    <row r="37" spans="2:9" x14ac:dyDescent="0.25">
      <c r="B37" t="s">
        <v>35</v>
      </c>
      <c r="C37" t="s">
        <v>9</v>
      </c>
      <c r="D37" s="1">
        <v>41421.959780092591</v>
      </c>
      <c r="E37">
        <v>1.1000000000000001</v>
      </c>
      <c r="F37">
        <v>0</v>
      </c>
      <c r="G37">
        <v>-147.37979999999999</v>
      </c>
      <c r="H37">
        <v>64.982200000000006</v>
      </c>
      <c r="I37" t="s">
        <v>10</v>
      </c>
    </row>
    <row r="38" spans="2:9" x14ac:dyDescent="0.25">
      <c r="B38" t="s">
        <v>36</v>
      </c>
      <c r="C38" t="s">
        <v>9</v>
      </c>
      <c r="D38" s="1">
        <v>41422.051261574074</v>
      </c>
      <c r="E38">
        <v>0.7</v>
      </c>
      <c r="F38">
        <v>20.9</v>
      </c>
      <c r="G38">
        <v>-147.345</v>
      </c>
      <c r="H38">
        <v>63.522500000000001</v>
      </c>
      <c r="I38" t="s">
        <v>34</v>
      </c>
    </row>
    <row r="39" spans="2:9" x14ac:dyDescent="0.25">
      <c r="B39" t="s">
        <v>37</v>
      </c>
      <c r="C39" t="s">
        <v>9</v>
      </c>
      <c r="D39" s="1">
        <v>41422.076793981483</v>
      </c>
      <c r="E39">
        <v>1.4</v>
      </c>
      <c r="F39">
        <v>96.6</v>
      </c>
      <c r="G39">
        <v>-151.57900000000001</v>
      </c>
      <c r="H39">
        <v>62.208300000000001</v>
      </c>
      <c r="I39" t="s">
        <v>23</v>
      </c>
    </row>
    <row r="40" spans="2:9" x14ac:dyDescent="0.25">
      <c r="B40" t="s">
        <v>38</v>
      </c>
      <c r="C40" t="s">
        <v>9</v>
      </c>
      <c r="D40" s="1">
        <v>41422.106053240743</v>
      </c>
      <c r="E40">
        <v>1.4</v>
      </c>
      <c r="F40">
        <v>44.5</v>
      </c>
      <c r="G40">
        <v>-150.70840000000001</v>
      </c>
      <c r="H40">
        <v>60.621499999999997</v>
      </c>
      <c r="I40" t="s">
        <v>39</v>
      </c>
    </row>
    <row r="41" spans="2:9" x14ac:dyDescent="0.25">
      <c r="B41" t="s">
        <v>40</v>
      </c>
      <c r="C41" t="s">
        <v>9</v>
      </c>
      <c r="D41" s="1">
        <v>41422.128148148149</v>
      </c>
      <c r="E41">
        <v>0.6</v>
      </c>
      <c r="F41">
        <v>17.399999999999999</v>
      </c>
      <c r="G41">
        <v>-149.08279999999999</v>
      </c>
      <c r="H41">
        <v>64.786500000000004</v>
      </c>
      <c r="I41" t="s">
        <v>32</v>
      </c>
    </row>
    <row r="42" spans="2:9" x14ac:dyDescent="0.25">
      <c r="B42" t="s">
        <v>41</v>
      </c>
      <c r="C42" t="s">
        <v>9</v>
      </c>
      <c r="D42" s="1">
        <v>41422.129548611112</v>
      </c>
      <c r="E42">
        <v>1.4</v>
      </c>
      <c r="F42">
        <v>14.3</v>
      </c>
      <c r="G42">
        <v>-149.52860000000001</v>
      </c>
      <c r="H42">
        <v>66.275800000000004</v>
      </c>
      <c r="I42" t="s">
        <v>42</v>
      </c>
    </row>
    <row r="43" spans="2:9" x14ac:dyDescent="0.25">
      <c r="B43" t="s">
        <v>43</v>
      </c>
      <c r="C43" t="s">
        <v>9</v>
      </c>
      <c r="D43" s="1">
        <v>41422.161041666666</v>
      </c>
      <c r="E43">
        <v>1.2</v>
      </c>
      <c r="F43">
        <v>38.200000000000003</v>
      </c>
      <c r="G43">
        <v>-149.55240000000001</v>
      </c>
      <c r="H43">
        <v>61.7271</v>
      </c>
      <c r="I43" t="s">
        <v>44</v>
      </c>
    </row>
    <row r="44" spans="2:9" x14ac:dyDescent="0.25">
      <c r="B44" t="s">
        <v>45</v>
      </c>
      <c r="C44" t="s">
        <v>9</v>
      </c>
      <c r="D44" s="1">
        <v>41422.19804398148</v>
      </c>
      <c r="E44">
        <v>1.3</v>
      </c>
      <c r="F44">
        <v>11.7</v>
      </c>
      <c r="G44">
        <v>-147.6241</v>
      </c>
      <c r="H44">
        <v>60.5501</v>
      </c>
      <c r="I44" t="s">
        <v>14</v>
      </c>
    </row>
    <row r="45" spans="2:9" x14ac:dyDescent="0.25">
      <c r="B45" t="s">
        <v>46</v>
      </c>
      <c r="C45" t="s">
        <v>9</v>
      </c>
      <c r="D45" s="1">
        <v>41422.211805555555</v>
      </c>
      <c r="E45">
        <v>2.1</v>
      </c>
      <c r="F45">
        <v>58.6</v>
      </c>
      <c r="G45">
        <v>-149.15440000000001</v>
      </c>
      <c r="H45">
        <v>62.611800000000002</v>
      </c>
      <c r="I45" t="s">
        <v>23</v>
      </c>
    </row>
    <row r="46" spans="2:9" x14ac:dyDescent="0.25">
      <c r="B46" t="s">
        <v>47</v>
      </c>
      <c r="C46" t="s">
        <v>9</v>
      </c>
      <c r="D46" s="1">
        <v>41422.253645833334</v>
      </c>
      <c r="E46">
        <v>1.4</v>
      </c>
      <c r="F46">
        <v>12.5</v>
      </c>
      <c r="G46">
        <v>-149.18729999999999</v>
      </c>
      <c r="H46">
        <v>64.6965</v>
      </c>
      <c r="I46" t="s">
        <v>32</v>
      </c>
    </row>
    <row r="47" spans="2:9" x14ac:dyDescent="0.25">
      <c r="B47" t="s">
        <v>48</v>
      </c>
      <c r="C47" t="s">
        <v>9</v>
      </c>
      <c r="D47" s="1">
        <v>41422.263159722221</v>
      </c>
      <c r="E47">
        <v>1.8</v>
      </c>
      <c r="F47">
        <v>0.9</v>
      </c>
      <c r="G47">
        <v>-151.29939999999999</v>
      </c>
      <c r="H47">
        <v>63.090200000000003</v>
      </c>
      <c r="I47" t="s">
        <v>23</v>
      </c>
    </row>
    <row r="48" spans="2:9" x14ac:dyDescent="0.25">
      <c r="B48" t="s">
        <v>49</v>
      </c>
      <c r="C48" t="s">
        <v>9</v>
      </c>
      <c r="D48" s="1">
        <v>41422.265289351853</v>
      </c>
      <c r="E48">
        <v>1.2</v>
      </c>
      <c r="F48">
        <v>70.099999999999994</v>
      </c>
      <c r="G48">
        <v>-150.89449999999999</v>
      </c>
      <c r="H48">
        <v>61.770299999999999</v>
      </c>
      <c r="I48" t="s">
        <v>50</v>
      </c>
    </row>
    <row r="49" spans="2:9" x14ac:dyDescent="0.25">
      <c r="B49" t="s">
        <v>51</v>
      </c>
      <c r="C49" t="s">
        <v>9</v>
      </c>
      <c r="D49" s="1">
        <v>41422.281550925924</v>
      </c>
      <c r="E49">
        <v>2</v>
      </c>
      <c r="F49">
        <v>25.6</v>
      </c>
      <c r="G49">
        <v>-166.7962</v>
      </c>
      <c r="H49">
        <v>53.159599999999998</v>
      </c>
      <c r="I49" t="s">
        <v>52</v>
      </c>
    </row>
    <row r="50" spans="2:9" x14ac:dyDescent="0.25">
      <c r="B50" t="s">
        <v>53</v>
      </c>
      <c r="C50" t="s">
        <v>9</v>
      </c>
      <c r="D50" s="1">
        <v>41422.289178240739</v>
      </c>
      <c r="E50">
        <v>1.1000000000000001</v>
      </c>
      <c r="F50">
        <v>23.5</v>
      </c>
      <c r="G50">
        <v>-145.18190000000001</v>
      </c>
      <c r="H50">
        <v>62.1036</v>
      </c>
      <c r="I50" t="s">
        <v>54</v>
      </c>
    </row>
    <row r="51" spans="2:9" x14ac:dyDescent="0.25">
      <c r="B51" t="s">
        <v>55</v>
      </c>
      <c r="C51" t="s">
        <v>9</v>
      </c>
      <c r="D51" s="1">
        <v>41422.298564814817</v>
      </c>
      <c r="E51">
        <v>1.4</v>
      </c>
      <c r="F51">
        <v>44.7</v>
      </c>
      <c r="G51">
        <v>-150.92060000000001</v>
      </c>
      <c r="H51">
        <v>60.653399999999998</v>
      </c>
      <c r="I51" t="s">
        <v>39</v>
      </c>
    </row>
    <row r="52" spans="2:9" x14ac:dyDescent="0.25">
      <c r="B52" t="s">
        <v>56</v>
      </c>
      <c r="C52" t="s">
        <v>9</v>
      </c>
      <c r="D52" s="1">
        <v>41422.301828703705</v>
      </c>
      <c r="E52">
        <v>0.8</v>
      </c>
      <c r="F52">
        <v>7.2</v>
      </c>
      <c r="G52">
        <v>-150.15029999999999</v>
      </c>
      <c r="H52">
        <v>64.019199999999998</v>
      </c>
      <c r="I52" t="s">
        <v>57</v>
      </c>
    </row>
    <row r="53" spans="2:9" x14ac:dyDescent="0.25">
      <c r="B53" t="s">
        <v>58</v>
      </c>
      <c r="C53" t="s">
        <v>9</v>
      </c>
      <c r="D53" s="1">
        <v>41422.393321759257</v>
      </c>
      <c r="E53">
        <v>1.8</v>
      </c>
      <c r="F53">
        <v>90.3</v>
      </c>
      <c r="G53">
        <v>-151.1788</v>
      </c>
      <c r="H53">
        <v>62.473399999999998</v>
      </c>
      <c r="I53" t="s">
        <v>23</v>
      </c>
    </row>
    <row r="54" spans="2:9" x14ac:dyDescent="0.25">
      <c r="B54" t="s">
        <v>59</v>
      </c>
      <c r="C54" t="s">
        <v>9</v>
      </c>
      <c r="D54" s="1">
        <v>41422.494733796295</v>
      </c>
      <c r="E54">
        <v>2</v>
      </c>
      <c r="F54">
        <v>92</v>
      </c>
      <c r="G54">
        <v>-152.9288</v>
      </c>
      <c r="H54">
        <v>59.7179</v>
      </c>
      <c r="I54" t="s">
        <v>60</v>
      </c>
    </row>
    <row r="55" spans="2:9" x14ac:dyDescent="0.25">
      <c r="B55" t="s">
        <v>61</v>
      </c>
      <c r="C55" t="s">
        <v>9</v>
      </c>
      <c r="D55" s="1">
        <v>41422.498877314814</v>
      </c>
      <c r="E55">
        <v>1.1000000000000001</v>
      </c>
      <c r="F55">
        <v>64.099999999999994</v>
      </c>
      <c r="G55">
        <v>-148.12430000000001</v>
      </c>
      <c r="H55">
        <v>62.906999999999996</v>
      </c>
      <c r="I55" t="s">
        <v>34</v>
      </c>
    </row>
    <row r="56" spans="2:9" x14ac:dyDescent="0.25">
      <c r="B56" t="s">
        <v>62</v>
      </c>
      <c r="C56" t="s">
        <v>9</v>
      </c>
      <c r="D56" s="1">
        <v>41422.503530092596</v>
      </c>
      <c r="E56">
        <v>2.6</v>
      </c>
      <c r="F56">
        <v>138.6</v>
      </c>
      <c r="G56">
        <v>-156.47319999999999</v>
      </c>
      <c r="H56">
        <v>57.888399999999997</v>
      </c>
      <c r="I56" t="s">
        <v>63</v>
      </c>
    </row>
    <row r="57" spans="2:9" x14ac:dyDescent="0.25">
      <c r="B57" t="s">
        <v>64</v>
      </c>
      <c r="C57" t="s">
        <v>9</v>
      </c>
      <c r="D57" s="1">
        <v>41422.513993055552</v>
      </c>
      <c r="E57">
        <v>2.1</v>
      </c>
      <c r="F57">
        <v>161.4</v>
      </c>
      <c r="G57">
        <v>-152.7962</v>
      </c>
      <c r="H57">
        <v>60.831299999999999</v>
      </c>
      <c r="I57" t="s">
        <v>27</v>
      </c>
    </row>
    <row r="58" spans="2:9" x14ac:dyDescent="0.25">
      <c r="B58" t="s">
        <v>65</v>
      </c>
      <c r="C58" t="s">
        <v>9</v>
      </c>
      <c r="D58" s="1">
        <v>41422.523125</v>
      </c>
      <c r="E58">
        <v>1.6</v>
      </c>
      <c r="F58">
        <v>2.2000000000000002</v>
      </c>
      <c r="G58">
        <v>-151.23820000000001</v>
      </c>
      <c r="H58">
        <v>63.275599999999997</v>
      </c>
      <c r="I58" t="s">
        <v>34</v>
      </c>
    </row>
    <row r="59" spans="2:9" x14ac:dyDescent="0.25">
      <c r="B59" t="s">
        <v>66</v>
      </c>
      <c r="C59" t="s">
        <v>9</v>
      </c>
      <c r="D59" s="1">
        <v>41422.551562499997</v>
      </c>
      <c r="E59">
        <v>0.9</v>
      </c>
      <c r="F59">
        <v>17</v>
      </c>
      <c r="G59">
        <v>-149.32730000000001</v>
      </c>
      <c r="H59">
        <v>64.640500000000003</v>
      </c>
      <c r="I59" t="s">
        <v>32</v>
      </c>
    </row>
    <row r="60" spans="2:9" x14ac:dyDescent="0.25">
      <c r="B60" t="s">
        <v>67</v>
      </c>
      <c r="C60" t="s">
        <v>9</v>
      </c>
      <c r="D60" s="1">
        <v>41422.57608796296</v>
      </c>
      <c r="E60">
        <v>2.1</v>
      </c>
      <c r="F60">
        <v>37.700000000000003</v>
      </c>
      <c r="G60">
        <v>-148.0549</v>
      </c>
      <c r="H60">
        <v>62.088999999999999</v>
      </c>
      <c r="I60" t="s">
        <v>68</v>
      </c>
    </row>
    <row r="61" spans="2:9" x14ac:dyDescent="0.25">
      <c r="B61" t="s">
        <v>69</v>
      </c>
      <c r="C61" t="s">
        <v>9</v>
      </c>
      <c r="D61" s="1">
        <v>41422.608657407407</v>
      </c>
      <c r="E61">
        <v>1.8</v>
      </c>
      <c r="F61">
        <v>132.30000000000001</v>
      </c>
      <c r="G61">
        <v>-152.8878</v>
      </c>
      <c r="H61">
        <v>60.500599999999999</v>
      </c>
      <c r="I61" t="s">
        <v>27</v>
      </c>
    </row>
    <row r="62" spans="2:9" x14ac:dyDescent="0.25">
      <c r="B62" t="s">
        <v>70</v>
      </c>
      <c r="C62" t="s">
        <v>9</v>
      </c>
      <c r="D62" s="1">
        <v>41422.610532407409</v>
      </c>
      <c r="E62">
        <v>2.1</v>
      </c>
      <c r="F62">
        <v>100</v>
      </c>
      <c r="G62">
        <v>-152.98650000000001</v>
      </c>
      <c r="H62">
        <v>59.589199999999998</v>
      </c>
      <c r="I62" t="s">
        <v>60</v>
      </c>
    </row>
    <row r="63" spans="2:9" x14ac:dyDescent="0.25">
      <c r="B63" t="s">
        <v>71</v>
      </c>
      <c r="C63" t="s">
        <v>9</v>
      </c>
      <c r="D63" s="1">
        <v>41422.612314814818</v>
      </c>
      <c r="E63">
        <v>0.5</v>
      </c>
      <c r="F63">
        <v>14.2</v>
      </c>
      <c r="G63">
        <v>-149.07820000000001</v>
      </c>
      <c r="H63">
        <v>64.694299999999998</v>
      </c>
      <c r="I63" t="s">
        <v>32</v>
      </c>
    </row>
    <row r="64" spans="2:9" x14ac:dyDescent="0.25">
      <c r="B64" t="s">
        <v>72</v>
      </c>
      <c r="C64" t="s">
        <v>9</v>
      </c>
      <c r="D64" s="1">
        <v>41422.612083333333</v>
      </c>
      <c r="E64">
        <v>1.2</v>
      </c>
      <c r="F64">
        <v>31.9</v>
      </c>
      <c r="G64">
        <v>-150.23689999999999</v>
      </c>
      <c r="H64">
        <v>60.847700000000003</v>
      </c>
      <c r="I64" t="s">
        <v>73</v>
      </c>
    </row>
    <row r="65" spans="2:9" x14ac:dyDescent="0.25">
      <c r="B65" t="s">
        <v>74</v>
      </c>
      <c r="C65" t="s">
        <v>9</v>
      </c>
      <c r="D65" s="1">
        <v>41422.674444444441</v>
      </c>
      <c r="E65">
        <v>2.2000000000000002</v>
      </c>
      <c r="F65">
        <v>13.2</v>
      </c>
      <c r="G65">
        <v>-154.84970000000001</v>
      </c>
      <c r="H65">
        <v>67.41</v>
      </c>
      <c r="I65" t="s">
        <v>75</v>
      </c>
    </row>
    <row r="66" spans="2:9" x14ac:dyDescent="0.25">
      <c r="B66" t="s">
        <v>76</v>
      </c>
      <c r="C66" t="s">
        <v>9</v>
      </c>
      <c r="D66" s="1">
        <v>41422.708935185183</v>
      </c>
      <c r="E66">
        <v>0.3</v>
      </c>
      <c r="F66">
        <v>13.1</v>
      </c>
      <c r="G66">
        <v>-147.6773</v>
      </c>
      <c r="H66">
        <v>64.656700000000001</v>
      </c>
      <c r="I66" t="s">
        <v>10</v>
      </c>
    </row>
    <row r="67" spans="2:9" x14ac:dyDescent="0.25">
      <c r="B67" t="s">
        <v>77</v>
      </c>
      <c r="C67" t="s">
        <v>9</v>
      </c>
      <c r="D67" s="1">
        <v>41422.73641203704</v>
      </c>
      <c r="E67">
        <v>1.2</v>
      </c>
      <c r="F67">
        <v>76.5</v>
      </c>
      <c r="G67">
        <v>-149.68279999999999</v>
      </c>
      <c r="H67">
        <v>62.921500000000002</v>
      </c>
      <c r="I67" t="s">
        <v>34</v>
      </c>
    </row>
    <row r="68" spans="2:9" x14ac:dyDescent="0.25">
      <c r="B68" t="s">
        <v>78</v>
      </c>
      <c r="C68" t="s">
        <v>9</v>
      </c>
      <c r="D68" s="1">
        <v>41422.737326388888</v>
      </c>
      <c r="E68">
        <v>1.4</v>
      </c>
      <c r="F68">
        <v>0</v>
      </c>
      <c r="G68">
        <v>-141.38319999999999</v>
      </c>
      <c r="H68">
        <v>60.1569</v>
      </c>
      <c r="I68" t="s">
        <v>79</v>
      </c>
    </row>
    <row r="69" spans="2:9" x14ac:dyDescent="0.25">
      <c r="B69" t="s">
        <v>80</v>
      </c>
      <c r="C69" t="s">
        <v>9</v>
      </c>
      <c r="D69" s="1">
        <v>41422.743495370371</v>
      </c>
      <c r="E69">
        <v>1.3</v>
      </c>
      <c r="F69">
        <v>13.7</v>
      </c>
      <c r="G69">
        <v>-149.99209999999999</v>
      </c>
      <c r="H69">
        <v>62.919899999999998</v>
      </c>
      <c r="I69" t="s">
        <v>23</v>
      </c>
    </row>
    <row r="70" spans="2:9" x14ac:dyDescent="0.25">
      <c r="B70" t="s">
        <v>81</v>
      </c>
      <c r="C70" t="s">
        <v>9</v>
      </c>
      <c r="D70" s="1">
        <v>41422.750277777777</v>
      </c>
      <c r="E70">
        <v>3.1</v>
      </c>
      <c r="F70">
        <v>21.7</v>
      </c>
      <c r="G70">
        <v>-143.86080000000001</v>
      </c>
      <c r="H70">
        <v>67.120800000000003</v>
      </c>
      <c r="I70" t="s">
        <v>82</v>
      </c>
    </row>
    <row r="71" spans="2:9" x14ac:dyDescent="0.25">
      <c r="B71" t="s">
        <v>83</v>
      </c>
      <c r="C71" t="s">
        <v>9</v>
      </c>
      <c r="D71" s="1">
        <v>41422.778599537036</v>
      </c>
      <c r="E71">
        <v>1</v>
      </c>
      <c r="F71">
        <v>20.2</v>
      </c>
      <c r="G71">
        <v>-146.4419</v>
      </c>
      <c r="H71">
        <v>61.141100000000002</v>
      </c>
      <c r="I71" t="s">
        <v>25</v>
      </c>
    </row>
    <row r="72" spans="2:9" x14ac:dyDescent="0.25">
      <c r="B72" t="s">
        <v>84</v>
      </c>
      <c r="C72" t="s">
        <v>9</v>
      </c>
      <c r="D72" s="1">
        <v>41422.781967592593</v>
      </c>
      <c r="E72">
        <v>1.8</v>
      </c>
      <c r="F72">
        <v>13.4</v>
      </c>
      <c r="G72">
        <v>-167.387</v>
      </c>
      <c r="H72">
        <v>53.468899999999998</v>
      </c>
      <c r="I72" t="s">
        <v>85</v>
      </c>
    </row>
    <row r="73" spans="2:9" x14ac:dyDescent="0.25">
      <c r="B73" t="s">
        <v>86</v>
      </c>
      <c r="C73" t="s">
        <v>9</v>
      </c>
      <c r="D73" s="1">
        <v>41422.789421296293</v>
      </c>
      <c r="E73">
        <v>1.2</v>
      </c>
      <c r="F73">
        <v>31.5</v>
      </c>
      <c r="G73">
        <v>-150.09190000000001</v>
      </c>
      <c r="H73">
        <v>61.042900000000003</v>
      </c>
      <c r="I73" t="s">
        <v>73</v>
      </c>
    </row>
    <row r="74" spans="2:9" x14ac:dyDescent="0.25">
      <c r="B74" t="s">
        <v>87</v>
      </c>
      <c r="C74" t="s">
        <v>9</v>
      </c>
      <c r="D74" s="1">
        <v>41422.842013888891</v>
      </c>
      <c r="E74">
        <v>0.6</v>
      </c>
      <c r="F74">
        <v>15.3</v>
      </c>
      <c r="G74">
        <v>-148.1284</v>
      </c>
      <c r="H74">
        <v>61.6708</v>
      </c>
      <c r="I74" t="s">
        <v>68</v>
      </c>
    </row>
    <row r="75" spans="2:9" x14ac:dyDescent="0.25">
      <c r="B75" t="s">
        <v>88</v>
      </c>
      <c r="C75" t="s">
        <v>9</v>
      </c>
      <c r="D75" s="1">
        <v>41422.84642361111</v>
      </c>
      <c r="E75">
        <v>0.8</v>
      </c>
      <c r="F75">
        <v>15</v>
      </c>
      <c r="G75">
        <v>-149.42150000000001</v>
      </c>
      <c r="H75">
        <v>64.500200000000007</v>
      </c>
      <c r="I75" t="s">
        <v>32</v>
      </c>
    </row>
    <row r="76" spans="2:9" x14ac:dyDescent="0.25">
      <c r="B76" t="s">
        <v>89</v>
      </c>
      <c r="C76" t="s">
        <v>9</v>
      </c>
      <c r="D76" s="1">
        <v>41422.871562499997</v>
      </c>
      <c r="E76">
        <v>1.7</v>
      </c>
      <c r="F76">
        <v>54.2</v>
      </c>
      <c r="G76">
        <v>-175.74950000000001</v>
      </c>
      <c r="H76">
        <v>51.637500000000003</v>
      </c>
      <c r="I76" t="s">
        <v>90</v>
      </c>
    </row>
    <row r="77" spans="2:9" x14ac:dyDescent="0.25">
      <c r="B77" t="s">
        <v>91</v>
      </c>
      <c r="C77" t="s">
        <v>9</v>
      </c>
      <c r="D77" s="1">
        <v>41422.928738425922</v>
      </c>
      <c r="E77">
        <v>1.3</v>
      </c>
      <c r="F77">
        <v>58.4</v>
      </c>
      <c r="G77">
        <v>-148.7064</v>
      </c>
      <c r="H77">
        <v>62.710700000000003</v>
      </c>
      <c r="I77" t="s">
        <v>34</v>
      </c>
    </row>
    <row r="78" spans="2:9" x14ac:dyDescent="0.25">
      <c r="B78" t="s">
        <v>92</v>
      </c>
      <c r="C78" t="s">
        <v>9</v>
      </c>
      <c r="D78" s="1">
        <v>41422.951666666668</v>
      </c>
      <c r="E78">
        <v>1.3</v>
      </c>
      <c r="F78">
        <v>48.8</v>
      </c>
      <c r="G78">
        <v>-149.8194</v>
      </c>
      <c r="H78">
        <v>61.999299999999998</v>
      </c>
      <c r="I78" t="s">
        <v>93</v>
      </c>
    </row>
    <row r="79" spans="2:9" x14ac:dyDescent="0.25">
      <c r="B79" t="s">
        <v>94</v>
      </c>
      <c r="C79" t="s">
        <v>9</v>
      </c>
      <c r="D79" s="1">
        <v>41422.964525462965</v>
      </c>
      <c r="E79">
        <v>1</v>
      </c>
      <c r="F79">
        <v>0</v>
      </c>
      <c r="G79">
        <v>-147.42959999999999</v>
      </c>
      <c r="H79">
        <v>64.994900000000001</v>
      </c>
      <c r="I79" t="s">
        <v>95</v>
      </c>
    </row>
    <row r="80" spans="2:9" x14ac:dyDescent="0.25">
      <c r="B80" t="s">
        <v>96</v>
      </c>
      <c r="C80" t="s">
        <v>9</v>
      </c>
      <c r="D80" s="1">
        <v>41422.963229166664</v>
      </c>
      <c r="E80">
        <v>1.4</v>
      </c>
      <c r="F80">
        <v>65.099999999999994</v>
      </c>
      <c r="G80">
        <v>-151.51920000000001</v>
      </c>
      <c r="H80">
        <v>60.0139</v>
      </c>
      <c r="I80" t="s">
        <v>60</v>
      </c>
    </row>
    <row r="81" spans="2:9" x14ac:dyDescent="0.25">
      <c r="B81" t="s">
        <v>97</v>
      </c>
      <c r="C81" t="s">
        <v>9</v>
      </c>
      <c r="D81" s="1">
        <v>41422.969236111108</v>
      </c>
      <c r="E81">
        <v>1.3</v>
      </c>
      <c r="F81">
        <v>9.5</v>
      </c>
      <c r="G81">
        <v>-143.8425</v>
      </c>
      <c r="H81">
        <v>62.893300000000004</v>
      </c>
      <c r="I81" t="s">
        <v>19</v>
      </c>
    </row>
    <row r="82" spans="2:9" x14ac:dyDescent="0.25">
      <c r="B82" t="s">
        <v>98</v>
      </c>
      <c r="C82" t="s">
        <v>9</v>
      </c>
      <c r="D82" s="1">
        <v>41422.971053240741</v>
      </c>
      <c r="E82">
        <v>1.3</v>
      </c>
      <c r="F82">
        <v>2.2000000000000002</v>
      </c>
      <c r="G82">
        <v>-146.8905</v>
      </c>
      <c r="H82">
        <v>65.879400000000004</v>
      </c>
      <c r="I82" t="s">
        <v>82</v>
      </c>
    </row>
    <row r="83" spans="2:9" x14ac:dyDescent="0.25">
      <c r="B83" t="s">
        <v>99</v>
      </c>
      <c r="C83" t="s">
        <v>9</v>
      </c>
      <c r="D83" s="1">
        <v>41423.00409722222</v>
      </c>
      <c r="E83">
        <v>1.2</v>
      </c>
      <c r="F83">
        <v>38.200000000000003</v>
      </c>
      <c r="G83">
        <v>-149.63239999999999</v>
      </c>
      <c r="H83">
        <v>61.784399999999998</v>
      </c>
      <c r="I83" t="s">
        <v>44</v>
      </c>
    </row>
    <row r="84" spans="2:9" x14ac:dyDescent="0.25">
      <c r="B84" t="s">
        <v>100</v>
      </c>
      <c r="C84" t="s">
        <v>9</v>
      </c>
      <c r="D84" s="1">
        <v>41423.018784722219</v>
      </c>
      <c r="E84">
        <v>1</v>
      </c>
      <c r="F84">
        <v>103.7</v>
      </c>
      <c r="G84">
        <v>-149.9888</v>
      </c>
      <c r="H84">
        <v>63.410499999999999</v>
      </c>
      <c r="I84" t="s">
        <v>34</v>
      </c>
    </row>
    <row r="85" spans="2:9" x14ac:dyDescent="0.25">
      <c r="B85" t="s">
        <v>101</v>
      </c>
      <c r="C85" t="s">
        <v>9</v>
      </c>
      <c r="D85" s="1">
        <v>41423.052557870367</v>
      </c>
      <c r="E85">
        <v>1.2</v>
      </c>
      <c r="F85">
        <v>46.6</v>
      </c>
      <c r="G85">
        <v>-150.2491</v>
      </c>
      <c r="H85">
        <v>61.481200000000001</v>
      </c>
      <c r="I85" t="s">
        <v>16</v>
      </c>
    </row>
    <row r="86" spans="2:9" x14ac:dyDescent="0.25">
      <c r="B86" t="s">
        <v>102</v>
      </c>
      <c r="C86" t="s">
        <v>9</v>
      </c>
      <c r="D86" s="1">
        <v>41423.065127314818</v>
      </c>
      <c r="E86">
        <v>1.1000000000000001</v>
      </c>
      <c r="F86">
        <v>71.900000000000006</v>
      </c>
      <c r="G86">
        <v>-149.34870000000001</v>
      </c>
      <c r="H86">
        <v>62.929600000000001</v>
      </c>
      <c r="I86" t="s">
        <v>34</v>
      </c>
    </row>
    <row r="87" spans="2:9" x14ac:dyDescent="0.25">
      <c r="B87" t="s">
        <v>103</v>
      </c>
      <c r="C87" t="s">
        <v>9</v>
      </c>
      <c r="D87" s="1">
        <v>41423.068541666667</v>
      </c>
      <c r="E87">
        <v>1.5</v>
      </c>
      <c r="F87">
        <v>18</v>
      </c>
      <c r="G87">
        <v>-145.14449999999999</v>
      </c>
      <c r="H87">
        <v>62.057299999999998</v>
      </c>
      <c r="I87" t="s">
        <v>54</v>
      </c>
    </row>
    <row r="88" spans="2:9" x14ac:dyDescent="0.25">
      <c r="B88" t="s">
        <v>104</v>
      </c>
      <c r="C88" t="s">
        <v>9</v>
      </c>
      <c r="D88" s="1">
        <v>41423.109965277778</v>
      </c>
      <c r="E88">
        <v>1.1000000000000001</v>
      </c>
      <c r="F88">
        <v>14.8</v>
      </c>
      <c r="G88">
        <v>-146.43510000000001</v>
      </c>
      <c r="H88">
        <v>61.531799999999997</v>
      </c>
      <c r="I88" t="s">
        <v>25</v>
      </c>
    </row>
    <row r="89" spans="2:9" x14ac:dyDescent="0.25">
      <c r="B89" t="s">
        <v>105</v>
      </c>
      <c r="C89" t="s">
        <v>9</v>
      </c>
      <c r="D89" s="1">
        <v>41423.110752314817</v>
      </c>
      <c r="E89">
        <v>1</v>
      </c>
      <c r="F89">
        <v>13.1</v>
      </c>
      <c r="G89">
        <v>-148.25829999999999</v>
      </c>
      <c r="H89">
        <v>61.612000000000002</v>
      </c>
      <c r="I89" t="s">
        <v>106</v>
      </c>
    </row>
    <row r="90" spans="2:9" x14ac:dyDescent="0.25">
      <c r="B90" t="s">
        <v>107</v>
      </c>
      <c r="C90" t="s">
        <v>9</v>
      </c>
      <c r="D90" s="1">
        <v>41423.126469907409</v>
      </c>
      <c r="E90">
        <v>1.4</v>
      </c>
      <c r="F90">
        <v>7.2</v>
      </c>
      <c r="G90">
        <v>-141.6002</v>
      </c>
      <c r="H90">
        <v>59.984499999999997</v>
      </c>
      <c r="I90" t="s">
        <v>79</v>
      </c>
    </row>
    <row r="91" spans="2:9" x14ac:dyDescent="0.25">
      <c r="B91" t="s">
        <v>108</v>
      </c>
      <c r="C91" t="s">
        <v>9</v>
      </c>
      <c r="D91" s="1">
        <v>41423.157650462963</v>
      </c>
      <c r="E91">
        <v>0.3</v>
      </c>
      <c r="F91">
        <v>13.9</v>
      </c>
      <c r="G91">
        <v>-149.25640000000001</v>
      </c>
      <c r="H91">
        <v>64.534999999999997</v>
      </c>
      <c r="I91" t="s">
        <v>32</v>
      </c>
    </row>
    <row r="92" spans="2:9" x14ac:dyDescent="0.25">
      <c r="B92" t="s">
        <v>109</v>
      </c>
      <c r="C92" t="s">
        <v>9</v>
      </c>
      <c r="D92" s="1">
        <v>41423.159814814811</v>
      </c>
      <c r="E92">
        <v>2.2000000000000002</v>
      </c>
      <c r="F92">
        <v>35.6</v>
      </c>
      <c r="G92">
        <v>-151.1944</v>
      </c>
      <c r="H92">
        <v>59.164200000000001</v>
      </c>
      <c r="I92" t="s">
        <v>110</v>
      </c>
    </row>
    <row r="93" spans="2:9" x14ac:dyDescent="0.25">
      <c r="B93" t="s">
        <v>111</v>
      </c>
      <c r="C93" t="s">
        <v>9</v>
      </c>
      <c r="D93" s="1">
        <v>41423.173611111109</v>
      </c>
      <c r="E93">
        <v>1.4</v>
      </c>
      <c r="F93">
        <v>59.7</v>
      </c>
      <c r="G93">
        <v>-149.5127</v>
      </c>
      <c r="H93">
        <v>62.390599999999999</v>
      </c>
      <c r="I93" t="s">
        <v>93</v>
      </c>
    </row>
    <row r="94" spans="2:9" x14ac:dyDescent="0.25">
      <c r="B94" t="s">
        <v>112</v>
      </c>
      <c r="C94" t="s">
        <v>9</v>
      </c>
      <c r="D94" s="1">
        <v>41423.185393518521</v>
      </c>
      <c r="E94">
        <v>1.1000000000000001</v>
      </c>
      <c r="F94">
        <v>108.4</v>
      </c>
      <c r="G94">
        <v>-150.1095</v>
      </c>
      <c r="H94">
        <v>63.4514</v>
      </c>
      <c r="I94" t="s">
        <v>34</v>
      </c>
    </row>
    <row r="95" spans="2:9" x14ac:dyDescent="0.25">
      <c r="B95" t="s">
        <v>113</v>
      </c>
      <c r="C95" t="s">
        <v>9</v>
      </c>
      <c r="D95" s="1">
        <v>41423.188368055555</v>
      </c>
      <c r="E95">
        <v>1.1000000000000001</v>
      </c>
      <c r="F95">
        <v>14.1</v>
      </c>
      <c r="G95">
        <v>-148.0487</v>
      </c>
      <c r="H95">
        <v>64.299700000000001</v>
      </c>
      <c r="I95" t="s">
        <v>114</v>
      </c>
    </row>
    <row r="96" spans="2:9" x14ac:dyDescent="0.25">
      <c r="B96" t="s">
        <v>115</v>
      </c>
      <c r="C96" t="s">
        <v>9</v>
      </c>
      <c r="D96" s="1">
        <v>41423.204155092593</v>
      </c>
      <c r="E96">
        <v>1.3</v>
      </c>
      <c r="F96">
        <v>119.6</v>
      </c>
      <c r="G96">
        <v>-149.7517</v>
      </c>
      <c r="H96">
        <v>63.642299999999999</v>
      </c>
      <c r="I96" t="s">
        <v>57</v>
      </c>
    </row>
    <row r="97" spans="2:9" x14ac:dyDescent="0.25">
      <c r="B97" t="s">
        <v>116</v>
      </c>
      <c r="C97" t="s">
        <v>9</v>
      </c>
      <c r="D97" s="1">
        <v>41423.212268518517</v>
      </c>
      <c r="E97">
        <v>1.5</v>
      </c>
      <c r="F97">
        <v>0</v>
      </c>
      <c r="G97">
        <v>-147.0119</v>
      </c>
      <c r="H97">
        <v>61.172699999999999</v>
      </c>
      <c r="I97" t="s">
        <v>25</v>
      </c>
    </row>
    <row r="98" spans="2:9" x14ac:dyDescent="0.25">
      <c r="B98" t="s">
        <v>117</v>
      </c>
      <c r="C98" t="s">
        <v>9</v>
      </c>
      <c r="D98" s="1">
        <v>41423.213553240741</v>
      </c>
      <c r="E98">
        <v>0.9</v>
      </c>
      <c r="F98">
        <v>20</v>
      </c>
      <c r="G98">
        <v>-146.52029999999999</v>
      </c>
      <c r="H98">
        <v>61.351500000000001</v>
      </c>
      <c r="I98" t="s">
        <v>25</v>
      </c>
    </row>
    <row r="99" spans="2:9" x14ac:dyDescent="0.25">
      <c r="B99" t="s">
        <v>118</v>
      </c>
      <c r="C99" t="s">
        <v>9</v>
      </c>
      <c r="D99" s="1">
        <v>41423.244074074071</v>
      </c>
      <c r="E99">
        <v>1.7</v>
      </c>
      <c r="F99">
        <v>132.19999999999999</v>
      </c>
      <c r="G99">
        <v>-149.78700000000001</v>
      </c>
      <c r="H99">
        <v>63.671900000000001</v>
      </c>
      <c r="I99" t="s">
        <v>57</v>
      </c>
    </row>
    <row r="100" spans="2:9" x14ac:dyDescent="0.25">
      <c r="B100" t="s">
        <v>119</v>
      </c>
      <c r="C100" t="s">
        <v>9</v>
      </c>
      <c r="D100" s="1">
        <v>41423.246087962965</v>
      </c>
      <c r="E100">
        <v>1.4</v>
      </c>
      <c r="F100">
        <v>103.5</v>
      </c>
      <c r="G100">
        <v>-150.93709999999999</v>
      </c>
      <c r="H100">
        <v>62.963299999999997</v>
      </c>
      <c r="I100" t="s">
        <v>23</v>
      </c>
    </row>
    <row r="101" spans="2:9" x14ac:dyDescent="0.25">
      <c r="B101" t="s">
        <v>120</v>
      </c>
      <c r="C101" t="s">
        <v>9</v>
      </c>
      <c r="D101" s="1">
        <v>41423.26090277778</v>
      </c>
      <c r="E101">
        <v>1.3</v>
      </c>
      <c r="F101">
        <v>36.299999999999997</v>
      </c>
      <c r="G101">
        <v>-149.80549999999999</v>
      </c>
      <c r="H101">
        <v>61.643099999999997</v>
      </c>
      <c r="I101" t="s">
        <v>121</v>
      </c>
    </row>
    <row r="102" spans="2:9" x14ac:dyDescent="0.25">
      <c r="B102" t="s">
        <v>122</v>
      </c>
      <c r="C102" t="s">
        <v>9</v>
      </c>
      <c r="D102" s="1">
        <v>41423.291354166664</v>
      </c>
      <c r="E102">
        <v>1.3</v>
      </c>
      <c r="F102">
        <v>6.5</v>
      </c>
      <c r="G102">
        <v>-136.13409999999999</v>
      </c>
      <c r="H102">
        <v>59.7408</v>
      </c>
      <c r="I102" t="s">
        <v>123</v>
      </c>
    </row>
    <row r="103" spans="2:9" x14ac:dyDescent="0.25">
      <c r="B103" t="s">
        <v>124</v>
      </c>
      <c r="C103" t="s">
        <v>9</v>
      </c>
      <c r="D103" s="1">
        <v>41423.29383101852</v>
      </c>
      <c r="E103">
        <v>1.1000000000000001</v>
      </c>
      <c r="F103">
        <v>63.9</v>
      </c>
      <c r="G103">
        <v>-151.01159999999999</v>
      </c>
      <c r="H103">
        <v>60.938899999999997</v>
      </c>
      <c r="I103" t="s">
        <v>125</v>
      </c>
    </row>
    <row r="104" spans="2:9" x14ac:dyDescent="0.25">
      <c r="B104" t="s">
        <v>126</v>
      </c>
      <c r="C104" t="s">
        <v>9</v>
      </c>
      <c r="D104" s="1">
        <v>41423.305127314816</v>
      </c>
      <c r="E104">
        <v>2</v>
      </c>
      <c r="F104">
        <v>5</v>
      </c>
      <c r="G104">
        <v>-179.30510000000001</v>
      </c>
      <c r="H104">
        <v>51.849899999999998</v>
      </c>
      <c r="I104" t="s">
        <v>127</v>
      </c>
    </row>
    <row r="105" spans="2:9" x14ac:dyDescent="0.25">
      <c r="B105" t="s">
        <v>128</v>
      </c>
      <c r="C105" t="s">
        <v>9</v>
      </c>
      <c r="D105" s="1">
        <v>41423.311944444446</v>
      </c>
      <c r="E105">
        <v>0.8</v>
      </c>
      <c r="F105">
        <v>0</v>
      </c>
      <c r="G105">
        <v>-148.90309999999999</v>
      </c>
      <c r="H105">
        <v>63.933500000000002</v>
      </c>
      <c r="I105" t="s">
        <v>57</v>
      </c>
    </row>
    <row r="106" spans="2:9" x14ac:dyDescent="0.25">
      <c r="B106" t="s">
        <v>129</v>
      </c>
      <c r="C106" t="s">
        <v>9</v>
      </c>
      <c r="D106" s="1">
        <v>41423.322164351855</v>
      </c>
      <c r="E106">
        <v>1</v>
      </c>
      <c r="F106">
        <v>15.7</v>
      </c>
      <c r="G106">
        <v>-149.43299999999999</v>
      </c>
      <c r="H106">
        <v>63.936900000000001</v>
      </c>
      <c r="I106" t="s">
        <v>57</v>
      </c>
    </row>
    <row r="107" spans="2:9" x14ac:dyDescent="0.25">
      <c r="B107" t="s">
        <v>130</v>
      </c>
      <c r="C107" t="s">
        <v>9</v>
      </c>
      <c r="D107" s="1">
        <v>41423.332280092596</v>
      </c>
      <c r="E107">
        <v>1.3</v>
      </c>
      <c r="F107">
        <v>8.9</v>
      </c>
      <c r="G107">
        <v>-146.64019999999999</v>
      </c>
      <c r="H107">
        <v>60.7941</v>
      </c>
      <c r="I107" t="s">
        <v>25</v>
      </c>
    </row>
    <row r="108" spans="2:9" x14ac:dyDescent="0.25">
      <c r="B108" t="s">
        <v>131</v>
      </c>
      <c r="C108" t="s">
        <v>9</v>
      </c>
      <c r="D108" s="1">
        <v>41423.346701388888</v>
      </c>
      <c r="E108">
        <v>1.1000000000000001</v>
      </c>
      <c r="F108">
        <v>0</v>
      </c>
      <c r="G108">
        <v>-141.49449999999999</v>
      </c>
      <c r="H108">
        <v>60.142400000000002</v>
      </c>
      <c r="I108" t="s">
        <v>79</v>
      </c>
    </row>
    <row r="109" spans="2:9" x14ac:dyDescent="0.25">
      <c r="B109" t="s">
        <v>132</v>
      </c>
      <c r="C109" t="s">
        <v>9</v>
      </c>
      <c r="D109" s="1">
        <v>41423.374560185184</v>
      </c>
      <c r="E109">
        <v>2.6</v>
      </c>
      <c r="F109">
        <v>129.5</v>
      </c>
      <c r="G109">
        <v>-156.4434</v>
      </c>
      <c r="H109">
        <v>57.649700000000003</v>
      </c>
      <c r="I109" t="s">
        <v>63</v>
      </c>
    </row>
    <row r="110" spans="2:9" x14ac:dyDescent="0.25">
      <c r="B110" t="s">
        <v>133</v>
      </c>
      <c r="C110" t="s">
        <v>9</v>
      </c>
      <c r="D110" s="1">
        <v>41423.376597222225</v>
      </c>
      <c r="E110">
        <v>1.8</v>
      </c>
      <c r="F110">
        <v>0</v>
      </c>
      <c r="G110">
        <v>-141.52959999999999</v>
      </c>
      <c r="H110">
        <v>61.472000000000001</v>
      </c>
      <c r="I110" t="s">
        <v>134</v>
      </c>
    </row>
    <row r="111" spans="2:9" x14ac:dyDescent="0.25">
      <c r="B111" t="s">
        <v>135</v>
      </c>
      <c r="C111" t="s">
        <v>9</v>
      </c>
      <c r="D111" s="1">
        <v>41423.37939814815</v>
      </c>
      <c r="E111">
        <v>1.3</v>
      </c>
      <c r="F111">
        <v>19.3</v>
      </c>
      <c r="G111">
        <v>-141.14769999999999</v>
      </c>
      <c r="H111">
        <v>60.058599999999998</v>
      </c>
      <c r="I111" t="s">
        <v>79</v>
      </c>
    </row>
    <row r="112" spans="2:9" x14ac:dyDescent="0.25">
      <c r="B112" t="s">
        <v>136</v>
      </c>
      <c r="C112" t="s">
        <v>9</v>
      </c>
      <c r="D112" s="1">
        <v>41423.406550925924</v>
      </c>
      <c r="E112">
        <v>1.8</v>
      </c>
      <c r="F112">
        <v>8</v>
      </c>
      <c r="G112">
        <v>-178.60839999999999</v>
      </c>
      <c r="H112">
        <v>51.495399999999997</v>
      </c>
      <c r="I112" t="s">
        <v>127</v>
      </c>
    </row>
    <row r="113" spans="2:9" x14ac:dyDescent="0.25">
      <c r="B113" t="s">
        <v>137</v>
      </c>
      <c r="C113" t="s">
        <v>9</v>
      </c>
      <c r="D113" s="1">
        <v>41423.418321759258</v>
      </c>
      <c r="E113">
        <v>2.2000000000000002</v>
      </c>
      <c r="F113">
        <v>4.9000000000000004</v>
      </c>
      <c r="G113">
        <v>-164.43029999999999</v>
      </c>
      <c r="H113">
        <v>54.620800000000003</v>
      </c>
      <c r="I113" t="s">
        <v>138</v>
      </c>
    </row>
    <row r="114" spans="2:9" x14ac:dyDescent="0.25">
      <c r="B114" t="s">
        <v>139</v>
      </c>
      <c r="C114" t="s">
        <v>9</v>
      </c>
      <c r="D114" s="1">
        <v>41423.464212962965</v>
      </c>
      <c r="E114">
        <v>0.8</v>
      </c>
      <c r="F114">
        <v>45.3</v>
      </c>
      <c r="G114">
        <v>-149.2944</v>
      </c>
      <c r="H114">
        <v>62.487200000000001</v>
      </c>
      <c r="I114" t="s">
        <v>23</v>
      </c>
    </row>
    <row r="115" spans="2:9" x14ac:dyDescent="0.25">
      <c r="B115" t="s">
        <v>140</v>
      </c>
      <c r="C115" t="s">
        <v>9</v>
      </c>
      <c r="D115" s="1">
        <v>41423.470266203702</v>
      </c>
      <c r="E115">
        <v>0.6</v>
      </c>
      <c r="F115">
        <v>13.7</v>
      </c>
      <c r="G115">
        <v>-149.40989999999999</v>
      </c>
      <c r="H115">
        <v>65.168499999999995</v>
      </c>
      <c r="I115" t="s">
        <v>141</v>
      </c>
    </row>
    <row r="116" spans="2:9" x14ac:dyDescent="0.25">
      <c r="B116" t="s">
        <v>142</v>
      </c>
      <c r="C116" t="s">
        <v>9</v>
      </c>
      <c r="D116" s="1">
        <v>41423.475844907407</v>
      </c>
      <c r="E116">
        <v>1.5</v>
      </c>
      <c r="F116">
        <v>45.4</v>
      </c>
      <c r="G116">
        <v>-150.48769999999999</v>
      </c>
      <c r="H116">
        <v>61.732500000000002</v>
      </c>
      <c r="I116" t="s">
        <v>50</v>
      </c>
    </row>
    <row r="117" spans="2:9" x14ac:dyDescent="0.25">
      <c r="B117" t="s">
        <v>143</v>
      </c>
      <c r="C117" t="s">
        <v>9</v>
      </c>
      <c r="D117" s="1">
        <v>41423.516145833331</v>
      </c>
      <c r="E117">
        <v>1.7</v>
      </c>
      <c r="F117">
        <v>13.2</v>
      </c>
      <c r="G117">
        <v>-178.05969999999999</v>
      </c>
      <c r="H117">
        <v>51.623800000000003</v>
      </c>
      <c r="I117" t="s">
        <v>144</v>
      </c>
    </row>
    <row r="118" spans="2:9" x14ac:dyDescent="0.25">
      <c r="B118" t="s">
        <v>145</v>
      </c>
      <c r="C118" t="s">
        <v>9</v>
      </c>
      <c r="D118" s="1">
        <v>41423.527951388889</v>
      </c>
      <c r="E118">
        <v>0.7</v>
      </c>
      <c r="F118">
        <v>46.7</v>
      </c>
      <c r="G118">
        <v>-148.45679999999999</v>
      </c>
      <c r="H118">
        <v>62.439799999999998</v>
      </c>
      <c r="I118" t="s">
        <v>68</v>
      </c>
    </row>
    <row r="119" spans="2:9" x14ac:dyDescent="0.25">
      <c r="B119" t="s">
        <v>146</v>
      </c>
      <c r="C119" t="s">
        <v>9</v>
      </c>
      <c r="D119" s="1">
        <v>41423.555972222224</v>
      </c>
      <c r="E119">
        <v>2.2000000000000002</v>
      </c>
      <c r="F119">
        <v>20</v>
      </c>
      <c r="G119">
        <v>-148.018</v>
      </c>
      <c r="H119">
        <v>61.647799999999997</v>
      </c>
      <c r="I119" t="s">
        <v>68</v>
      </c>
    </row>
    <row r="120" spans="2:9" x14ac:dyDescent="0.25">
      <c r="B120" t="s">
        <v>147</v>
      </c>
      <c r="C120" t="s">
        <v>9</v>
      </c>
      <c r="D120" s="1">
        <v>41423.577847222223</v>
      </c>
      <c r="E120">
        <v>1.5</v>
      </c>
      <c r="F120">
        <v>0</v>
      </c>
      <c r="G120">
        <v>-147.06</v>
      </c>
      <c r="H120">
        <v>61.18</v>
      </c>
      <c r="I120" t="s">
        <v>25</v>
      </c>
    </row>
    <row r="121" spans="2:9" x14ac:dyDescent="0.25">
      <c r="B121" t="s">
        <v>148</v>
      </c>
      <c r="C121" t="s">
        <v>9</v>
      </c>
      <c r="D121" s="1">
        <v>41423.606828703705</v>
      </c>
      <c r="E121">
        <v>3.2</v>
      </c>
      <c r="F121">
        <v>65.599999999999994</v>
      </c>
      <c r="G121">
        <v>-150.55879999999999</v>
      </c>
      <c r="H121">
        <v>61.883499999999998</v>
      </c>
      <c r="I121" t="s">
        <v>50</v>
      </c>
    </row>
    <row r="122" spans="2:9" x14ac:dyDescent="0.25">
      <c r="B122" t="s">
        <v>149</v>
      </c>
      <c r="C122" t="s">
        <v>9</v>
      </c>
      <c r="D122" s="1">
        <v>41423.620613425926</v>
      </c>
      <c r="E122">
        <v>1</v>
      </c>
      <c r="F122">
        <v>29.6</v>
      </c>
      <c r="G122">
        <v>-146.40129999999999</v>
      </c>
      <c r="H122">
        <v>61.542200000000001</v>
      </c>
      <c r="I122" t="s">
        <v>25</v>
      </c>
    </row>
    <row r="123" spans="2:9" x14ac:dyDescent="0.25">
      <c r="B123" t="s">
        <v>150</v>
      </c>
      <c r="C123" t="s">
        <v>9</v>
      </c>
      <c r="D123" s="1">
        <v>41423.661851851852</v>
      </c>
      <c r="E123">
        <v>1.9</v>
      </c>
      <c r="F123">
        <v>115.5</v>
      </c>
      <c r="G123">
        <v>-152.91139999999999</v>
      </c>
      <c r="H123">
        <v>60.076500000000003</v>
      </c>
      <c r="I123" t="s">
        <v>27</v>
      </c>
    </row>
    <row r="124" spans="2:9" x14ac:dyDescent="0.25">
      <c r="B124" t="s">
        <v>151</v>
      </c>
      <c r="C124" t="s">
        <v>9</v>
      </c>
      <c r="D124" s="1">
        <v>41423.69259259259</v>
      </c>
      <c r="E124">
        <v>1.5</v>
      </c>
      <c r="F124">
        <v>4</v>
      </c>
      <c r="G124">
        <v>-146.59610000000001</v>
      </c>
      <c r="H124">
        <v>61.343299999999999</v>
      </c>
      <c r="I124" t="s">
        <v>25</v>
      </c>
    </row>
    <row r="125" spans="2:9" x14ac:dyDescent="0.25">
      <c r="B125" t="s">
        <v>152</v>
      </c>
      <c r="C125" t="s">
        <v>9</v>
      </c>
      <c r="D125" s="1">
        <v>41423.620891203704</v>
      </c>
      <c r="E125">
        <v>1</v>
      </c>
      <c r="F125">
        <v>66.5</v>
      </c>
      <c r="G125">
        <v>-149.1437</v>
      </c>
      <c r="H125">
        <v>62.637700000000002</v>
      </c>
      <c r="I125" t="s">
        <v>23</v>
      </c>
    </row>
    <row r="126" spans="2:9" x14ac:dyDescent="0.25">
      <c r="B126" t="s">
        <v>153</v>
      </c>
      <c r="C126" t="s">
        <v>9</v>
      </c>
      <c r="D126" s="1">
        <v>41423.698750000003</v>
      </c>
      <c r="E126">
        <v>0.8</v>
      </c>
      <c r="F126">
        <v>20.2</v>
      </c>
      <c r="G126">
        <v>-151.4067</v>
      </c>
      <c r="H126">
        <v>60.901600000000002</v>
      </c>
      <c r="I126" t="s">
        <v>125</v>
      </c>
    </row>
    <row r="127" spans="2:9" x14ac:dyDescent="0.25">
      <c r="B127" t="s">
        <v>154</v>
      </c>
      <c r="C127" t="s">
        <v>9</v>
      </c>
      <c r="D127" s="1">
        <v>41423.728680555556</v>
      </c>
      <c r="E127">
        <v>0.9</v>
      </c>
      <c r="F127">
        <v>3.1</v>
      </c>
      <c r="G127">
        <v>-149.86770000000001</v>
      </c>
      <c r="H127">
        <v>62.361199999999997</v>
      </c>
      <c r="I127" t="s">
        <v>23</v>
      </c>
    </row>
    <row r="128" spans="2:9" x14ac:dyDescent="0.25">
      <c r="B128" t="s">
        <v>155</v>
      </c>
      <c r="C128" t="s">
        <v>9</v>
      </c>
      <c r="D128" s="1">
        <v>41423.742650462962</v>
      </c>
      <c r="E128">
        <v>1.1000000000000001</v>
      </c>
      <c r="F128">
        <v>14.3</v>
      </c>
      <c r="G128">
        <v>-147.58680000000001</v>
      </c>
      <c r="H128">
        <v>63.384599999999999</v>
      </c>
      <c r="I128" t="s">
        <v>34</v>
      </c>
    </row>
    <row r="129" spans="2:9" x14ac:dyDescent="0.25">
      <c r="B129" t="s">
        <v>156</v>
      </c>
      <c r="C129" t="s">
        <v>9</v>
      </c>
      <c r="D129" s="1">
        <v>41423.747731481482</v>
      </c>
      <c r="E129">
        <v>2.1</v>
      </c>
      <c r="F129">
        <v>8.6</v>
      </c>
      <c r="G129">
        <v>-139.70820000000001</v>
      </c>
      <c r="H129">
        <v>60.436999999999998</v>
      </c>
      <c r="I129" t="s">
        <v>157</v>
      </c>
    </row>
    <row r="130" spans="2:9" x14ac:dyDescent="0.25">
      <c r="B130" t="s">
        <v>158</v>
      </c>
      <c r="C130" t="s">
        <v>9</v>
      </c>
      <c r="D130" s="1">
        <v>41423.781226851854</v>
      </c>
      <c r="E130">
        <v>2.7</v>
      </c>
      <c r="F130">
        <v>16.899999999999999</v>
      </c>
      <c r="G130">
        <v>-151.3023</v>
      </c>
      <c r="H130">
        <v>63.331099999999999</v>
      </c>
      <c r="I130" t="s">
        <v>34</v>
      </c>
    </row>
    <row r="131" spans="2:9" x14ac:dyDescent="0.25">
      <c r="B131" t="s">
        <v>159</v>
      </c>
      <c r="C131" t="s">
        <v>9</v>
      </c>
      <c r="D131" s="1">
        <v>41423.794745370367</v>
      </c>
      <c r="E131">
        <v>2.5</v>
      </c>
      <c r="F131">
        <v>78.599999999999994</v>
      </c>
      <c r="G131">
        <v>-152.9101</v>
      </c>
      <c r="H131">
        <v>59.390599999999999</v>
      </c>
      <c r="I131" t="s">
        <v>60</v>
      </c>
    </row>
    <row r="132" spans="2:9" x14ac:dyDescent="0.25">
      <c r="B132" t="s">
        <v>160</v>
      </c>
      <c r="C132" t="s">
        <v>9</v>
      </c>
      <c r="D132" s="1">
        <v>41423.825312499997</v>
      </c>
      <c r="E132">
        <v>1.1000000000000001</v>
      </c>
      <c r="F132">
        <v>97.2</v>
      </c>
      <c r="G132">
        <v>-150.5677</v>
      </c>
      <c r="H132">
        <v>63.101599999999998</v>
      </c>
      <c r="I132" t="s">
        <v>34</v>
      </c>
    </row>
    <row r="133" spans="2:9" x14ac:dyDescent="0.25">
      <c r="B133" t="s">
        <v>161</v>
      </c>
      <c r="C133" t="s">
        <v>9</v>
      </c>
      <c r="D133" s="1">
        <v>41423.838136574072</v>
      </c>
      <c r="E133">
        <v>3.9</v>
      </c>
      <c r="F133">
        <v>41.3</v>
      </c>
      <c r="G133">
        <v>-176.9709</v>
      </c>
      <c r="H133">
        <v>50.410499999999999</v>
      </c>
      <c r="I133" t="s">
        <v>90</v>
      </c>
    </row>
    <row r="134" spans="2:9" x14ac:dyDescent="0.25">
      <c r="B134" t="s">
        <v>162</v>
      </c>
      <c r="C134" t="s">
        <v>9</v>
      </c>
      <c r="D134" s="1">
        <v>41423.891643518517</v>
      </c>
      <c r="E134">
        <v>1.3</v>
      </c>
      <c r="F134">
        <v>9.3000000000000007</v>
      </c>
      <c r="G134">
        <v>-151.27770000000001</v>
      </c>
      <c r="H134">
        <v>63.296399999999998</v>
      </c>
      <c r="I134" t="s">
        <v>34</v>
      </c>
    </row>
    <row r="135" spans="2:9" x14ac:dyDescent="0.25">
      <c r="B135" t="s">
        <v>163</v>
      </c>
      <c r="C135" t="s">
        <v>9</v>
      </c>
      <c r="D135" s="1">
        <v>41423.902256944442</v>
      </c>
      <c r="E135">
        <v>1.1000000000000001</v>
      </c>
      <c r="F135">
        <v>58.9</v>
      </c>
      <c r="G135">
        <v>-151.62710000000001</v>
      </c>
      <c r="H135">
        <v>60.220599999999997</v>
      </c>
      <c r="I135" t="s">
        <v>164</v>
      </c>
    </row>
    <row r="136" spans="2:9" x14ac:dyDescent="0.25">
      <c r="B136" t="s">
        <v>165</v>
      </c>
      <c r="C136" t="s">
        <v>9</v>
      </c>
      <c r="D136" s="1">
        <v>41423.903414351851</v>
      </c>
      <c r="E136">
        <v>1</v>
      </c>
      <c r="F136">
        <v>13.1</v>
      </c>
      <c r="G136">
        <v>-148.7379</v>
      </c>
      <c r="H136">
        <v>64.903099999999995</v>
      </c>
      <c r="I136" t="s">
        <v>166</v>
      </c>
    </row>
    <row r="137" spans="2:9" x14ac:dyDescent="0.25">
      <c r="B137" t="s">
        <v>167</v>
      </c>
      <c r="C137" t="s">
        <v>9</v>
      </c>
      <c r="D137" s="1">
        <v>41423.912233796298</v>
      </c>
      <c r="E137">
        <v>2.4</v>
      </c>
      <c r="F137">
        <v>116.3</v>
      </c>
      <c r="G137">
        <v>-153.19229999999999</v>
      </c>
      <c r="H137">
        <v>59.8917</v>
      </c>
      <c r="I137" t="s">
        <v>27</v>
      </c>
    </row>
    <row r="138" spans="2:9" x14ac:dyDescent="0.25">
      <c r="B138" t="s">
        <v>168</v>
      </c>
      <c r="C138" t="s">
        <v>9</v>
      </c>
      <c r="D138" s="1">
        <v>41423.940081018518</v>
      </c>
      <c r="E138">
        <v>1.4</v>
      </c>
      <c r="F138">
        <v>81.3</v>
      </c>
      <c r="G138">
        <v>-149.80350000000001</v>
      </c>
      <c r="H138">
        <v>63.006799999999998</v>
      </c>
      <c r="I138" t="s">
        <v>34</v>
      </c>
    </row>
    <row r="139" spans="2:9" x14ac:dyDescent="0.25">
      <c r="B139" t="s">
        <v>169</v>
      </c>
      <c r="C139" t="s">
        <v>9</v>
      </c>
      <c r="D139" s="1">
        <v>41423.953090277777</v>
      </c>
      <c r="E139">
        <v>1.5</v>
      </c>
      <c r="F139">
        <v>0</v>
      </c>
      <c r="G139">
        <v>-147.04859999999999</v>
      </c>
      <c r="H139">
        <v>61.148099999999999</v>
      </c>
      <c r="I139" t="s">
        <v>25</v>
      </c>
    </row>
    <row r="140" spans="2:9" x14ac:dyDescent="0.25">
      <c r="B140" t="s">
        <v>170</v>
      </c>
      <c r="C140" t="s">
        <v>9</v>
      </c>
      <c r="D140" s="1">
        <v>41423.957303240742</v>
      </c>
      <c r="E140">
        <v>1.2</v>
      </c>
      <c r="F140">
        <v>0</v>
      </c>
      <c r="G140">
        <v>-147.3817</v>
      </c>
      <c r="H140">
        <v>64.986000000000004</v>
      </c>
      <c r="I140" t="s">
        <v>10</v>
      </c>
    </row>
    <row r="141" spans="2:9" x14ac:dyDescent="0.25">
      <c r="B141" t="s">
        <v>171</v>
      </c>
      <c r="C141" t="s">
        <v>9</v>
      </c>
      <c r="D141" s="1">
        <v>41423.969201388885</v>
      </c>
      <c r="E141">
        <v>0.6</v>
      </c>
      <c r="F141">
        <v>19.7</v>
      </c>
      <c r="G141">
        <v>-149.1533</v>
      </c>
      <c r="H141">
        <v>64.767499999999998</v>
      </c>
      <c r="I141" t="s">
        <v>32</v>
      </c>
    </row>
    <row r="142" spans="2:9" x14ac:dyDescent="0.25">
      <c r="B142" t="s">
        <v>172</v>
      </c>
      <c r="C142" t="s">
        <v>9</v>
      </c>
      <c r="D142" s="1">
        <v>41423.971909722219</v>
      </c>
      <c r="E142">
        <v>0.5</v>
      </c>
      <c r="F142">
        <v>12.1</v>
      </c>
      <c r="G142">
        <v>-146.90719999999999</v>
      </c>
      <c r="H142">
        <v>65.099400000000003</v>
      </c>
      <c r="I142" t="s">
        <v>10</v>
      </c>
    </row>
    <row r="143" spans="2:9" x14ac:dyDescent="0.25">
      <c r="B143" t="s">
        <v>173</v>
      </c>
      <c r="C143" t="s">
        <v>9</v>
      </c>
      <c r="D143" s="1">
        <v>41423.975949074076</v>
      </c>
      <c r="E143">
        <v>1.4</v>
      </c>
      <c r="F143">
        <v>43.8</v>
      </c>
      <c r="G143">
        <v>-148.57490000000001</v>
      </c>
      <c r="H143">
        <v>62.455800000000004</v>
      </c>
      <c r="I143" t="s">
        <v>93</v>
      </c>
    </row>
    <row r="144" spans="2:9" x14ac:dyDescent="0.25">
      <c r="B144" t="s">
        <v>174</v>
      </c>
      <c r="C144" t="s">
        <v>9</v>
      </c>
      <c r="D144" s="1">
        <v>41423.991770833331</v>
      </c>
      <c r="E144">
        <v>1.2</v>
      </c>
      <c r="F144">
        <v>42.8</v>
      </c>
      <c r="G144">
        <v>-149.77610000000001</v>
      </c>
      <c r="H144">
        <v>61.629199999999997</v>
      </c>
      <c r="I144" t="s">
        <v>121</v>
      </c>
    </row>
    <row r="145" spans="2:9" x14ac:dyDescent="0.25">
      <c r="B145" t="s">
        <v>175</v>
      </c>
      <c r="C145" t="s">
        <v>9</v>
      </c>
      <c r="D145" s="1">
        <v>41424.007835648146</v>
      </c>
      <c r="E145">
        <v>1.4</v>
      </c>
      <c r="F145">
        <v>3.1</v>
      </c>
      <c r="G145">
        <v>-151.4845</v>
      </c>
      <c r="H145">
        <v>63.438899999999997</v>
      </c>
      <c r="I145" t="s">
        <v>34</v>
      </c>
    </row>
    <row r="146" spans="2:9" x14ac:dyDescent="0.25">
      <c r="B146" t="s">
        <v>176</v>
      </c>
      <c r="C146" t="s">
        <v>9</v>
      </c>
      <c r="D146" s="1">
        <v>41424.01054398148</v>
      </c>
      <c r="E146">
        <v>1.1000000000000001</v>
      </c>
      <c r="F146">
        <v>16.2</v>
      </c>
      <c r="G146">
        <v>-151.3614</v>
      </c>
      <c r="H146">
        <v>63.329000000000001</v>
      </c>
      <c r="I146" t="s">
        <v>34</v>
      </c>
    </row>
    <row r="147" spans="2:9" x14ac:dyDescent="0.25">
      <c r="B147" t="s">
        <v>177</v>
      </c>
      <c r="C147" t="s">
        <v>9</v>
      </c>
      <c r="D147" s="1">
        <v>41424.011342592596</v>
      </c>
      <c r="E147">
        <v>1.4</v>
      </c>
      <c r="F147">
        <v>89</v>
      </c>
      <c r="G147">
        <v>-151.9025</v>
      </c>
      <c r="H147">
        <v>60.696800000000003</v>
      </c>
      <c r="I147" t="s">
        <v>125</v>
      </c>
    </row>
    <row r="148" spans="2:9" x14ac:dyDescent="0.25">
      <c r="B148" t="s">
        <v>178</v>
      </c>
      <c r="C148" t="s">
        <v>9</v>
      </c>
      <c r="D148" s="1">
        <v>41424.047754629632</v>
      </c>
      <c r="E148">
        <v>2.5</v>
      </c>
      <c r="F148">
        <v>54.3</v>
      </c>
      <c r="G148">
        <v>-175.65690000000001</v>
      </c>
      <c r="H148">
        <v>51.740299999999998</v>
      </c>
      <c r="I148" t="s">
        <v>90</v>
      </c>
    </row>
    <row r="149" spans="2:9" x14ac:dyDescent="0.25">
      <c r="B149" t="s">
        <v>179</v>
      </c>
      <c r="C149" t="s">
        <v>9</v>
      </c>
      <c r="D149" s="1">
        <v>41424.049502314818</v>
      </c>
      <c r="E149">
        <v>1.5</v>
      </c>
      <c r="F149">
        <v>10.6</v>
      </c>
      <c r="G149">
        <v>-145.16669999999999</v>
      </c>
      <c r="H149">
        <v>62.055399999999999</v>
      </c>
      <c r="I149" t="s">
        <v>54</v>
      </c>
    </row>
    <row r="150" spans="2:9" x14ac:dyDescent="0.25">
      <c r="B150" t="s">
        <v>180</v>
      </c>
      <c r="C150" t="s">
        <v>9</v>
      </c>
      <c r="D150" s="1">
        <v>41424.049097222225</v>
      </c>
      <c r="E150">
        <v>0.6</v>
      </c>
      <c r="F150">
        <v>17.8</v>
      </c>
      <c r="G150">
        <v>-147.6412</v>
      </c>
      <c r="H150">
        <v>63.514600000000002</v>
      </c>
      <c r="I150" t="s">
        <v>34</v>
      </c>
    </row>
    <row r="151" spans="2:9" x14ac:dyDescent="0.25">
      <c r="B151" t="s">
        <v>181</v>
      </c>
      <c r="C151" t="s">
        <v>9</v>
      </c>
      <c r="D151" s="1">
        <v>41424.059733796297</v>
      </c>
      <c r="E151">
        <v>1.6</v>
      </c>
      <c r="F151">
        <v>88</v>
      </c>
      <c r="G151">
        <v>-151.6353</v>
      </c>
      <c r="H151">
        <v>61.887599999999999</v>
      </c>
      <c r="I151" t="s">
        <v>50</v>
      </c>
    </row>
    <row r="152" spans="2:9" x14ac:dyDescent="0.25">
      <c r="B152" t="s">
        <v>182</v>
      </c>
      <c r="C152" t="s">
        <v>9</v>
      </c>
      <c r="D152" s="1">
        <v>41424.073611111111</v>
      </c>
      <c r="E152">
        <v>2.2000000000000002</v>
      </c>
      <c r="F152">
        <v>25.4</v>
      </c>
      <c r="G152">
        <v>-178.27070000000001</v>
      </c>
      <c r="H152">
        <v>50.177599999999998</v>
      </c>
      <c r="I152" t="s">
        <v>127</v>
      </c>
    </row>
    <row r="153" spans="2:9" x14ac:dyDescent="0.25">
      <c r="B153" t="s">
        <v>183</v>
      </c>
      <c r="C153" t="s">
        <v>9</v>
      </c>
      <c r="D153" s="1">
        <v>41424.095613425925</v>
      </c>
      <c r="E153">
        <v>0.7</v>
      </c>
      <c r="F153">
        <v>20.6</v>
      </c>
      <c r="G153">
        <v>-147.38839999999999</v>
      </c>
      <c r="H153">
        <v>63.541499999999999</v>
      </c>
      <c r="I153" t="s">
        <v>34</v>
      </c>
    </row>
    <row r="154" spans="2:9" x14ac:dyDescent="0.25">
      <c r="B154" t="s">
        <v>184</v>
      </c>
      <c r="C154" t="s">
        <v>9</v>
      </c>
      <c r="D154" s="1">
        <v>41424.108182870368</v>
      </c>
      <c r="E154">
        <v>2</v>
      </c>
      <c r="F154">
        <v>47.8</v>
      </c>
      <c r="G154">
        <v>-150.35069999999999</v>
      </c>
      <c r="H154">
        <v>61.312800000000003</v>
      </c>
      <c r="I154" t="s">
        <v>73</v>
      </c>
    </row>
    <row r="155" spans="2:9" x14ac:dyDescent="0.25">
      <c r="B155" t="s">
        <v>185</v>
      </c>
      <c r="C155" t="s">
        <v>9</v>
      </c>
      <c r="D155" s="1">
        <v>41424.110011574077</v>
      </c>
      <c r="E155">
        <v>1.5</v>
      </c>
      <c r="F155">
        <v>29.1</v>
      </c>
      <c r="G155">
        <v>-149.69579999999999</v>
      </c>
      <c r="H155">
        <v>61.036299999999997</v>
      </c>
      <c r="I155" t="s">
        <v>73</v>
      </c>
    </row>
    <row r="156" spans="2:9" x14ac:dyDescent="0.25">
      <c r="B156" t="s">
        <v>186</v>
      </c>
      <c r="C156" t="s">
        <v>9</v>
      </c>
      <c r="D156" s="1">
        <v>41424.112233796295</v>
      </c>
      <c r="E156">
        <v>2.4</v>
      </c>
      <c r="F156">
        <v>31.6</v>
      </c>
      <c r="G156">
        <v>-164.73670000000001</v>
      </c>
      <c r="H156">
        <v>53.565199999999997</v>
      </c>
      <c r="I156" t="s">
        <v>187</v>
      </c>
    </row>
    <row r="157" spans="2:9" x14ac:dyDescent="0.25">
      <c r="B157" t="s">
        <v>188</v>
      </c>
      <c r="C157" t="s">
        <v>9</v>
      </c>
      <c r="D157" s="1">
        <v>41424.116157407407</v>
      </c>
      <c r="E157">
        <v>1.6</v>
      </c>
      <c r="F157">
        <v>117.3</v>
      </c>
      <c r="G157">
        <v>-150.78649999999999</v>
      </c>
      <c r="H157">
        <v>63.073</v>
      </c>
      <c r="I157" t="s">
        <v>23</v>
      </c>
    </row>
    <row r="158" spans="2:9" x14ac:dyDescent="0.25">
      <c r="B158" t="s">
        <v>189</v>
      </c>
      <c r="C158" t="s">
        <v>9</v>
      </c>
      <c r="D158" s="1">
        <v>41424.119398148148</v>
      </c>
      <c r="E158">
        <v>2.2000000000000002</v>
      </c>
      <c r="F158">
        <v>13.4</v>
      </c>
      <c r="G158">
        <v>-151.35730000000001</v>
      </c>
      <c r="H158">
        <v>63.335500000000003</v>
      </c>
      <c r="I158" t="s">
        <v>34</v>
      </c>
    </row>
    <row r="159" spans="2:9" x14ac:dyDescent="0.25">
      <c r="B159" t="s">
        <v>190</v>
      </c>
      <c r="C159" t="s">
        <v>9</v>
      </c>
      <c r="D159" s="1">
        <v>41424.123680555553</v>
      </c>
      <c r="E159">
        <v>1.8</v>
      </c>
      <c r="F159">
        <v>89.9</v>
      </c>
      <c r="G159">
        <v>-151.28399999999999</v>
      </c>
      <c r="H159">
        <v>62.566400000000002</v>
      </c>
      <c r="I159" t="s">
        <v>23</v>
      </c>
    </row>
    <row r="160" spans="2:9" x14ac:dyDescent="0.25">
      <c r="B160" t="s">
        <v>191</v>
      </c>
      <c r="C160" t="s">
        <v>9</v>
      </c>
      <c r="D160" s="1">
        <v>41424.156643518516</v>
      </c>
      <c r="E160">
        <v>1.4</v>
      </c>
      <c r="F160">
        <v>126.3</v>
      </c>
      <c r="G160">
        <v>-150.7388</v>
      </c>
      <c r="H160">
        <v>63.260300000000001</v>
      </c>
      <c r="I160" t="s">
        <v>34</v>
      </c>
    </row>
    <row r="161" spans="2:9" x14ac:dyDescent="0.25">
      <c r="B161" t="s">
        <v>192</v>
      </c>
      <c r="C161" t="s">
        <v>9</v>
      </c>
      <c r="D161" s="1">
        <v>41424.180185185185</v>
      </c>
      <c r="E161">
        <v>1</v>
      </c>
      <c r="F161">
        <v>18.2</v>
      </c>
      <c r="G161">
        <v>-147.5652</v>
      </c>
      <c r="H161">
        <v>61.5745</v>
      </c>
      <c r="I161" t="s">
        <v>68</v>
      </c>
    </row>
    <row r="162" spans="2:9" x14ac:dyDescent="0.25">
      <c r="B162" t="s">
        <v>193</v>
      </c>
      <c r="C162" t="s">
        <v>9</v>
      </c>
      <c r="D162" s="1">
        <v>41424.214270833334</v>
      </c>
      <c r="E162">
        <v>2.7</v>
      </c>
      <c r="F162">
        <v>94.9</v>
      </c>
      <c r="G162">
        <v>-150.52549999999999</v>
      </c>
      <c r="H162">
        <v>62.994599999999998</v>
      </c>
      <c r="I162" t="s">
        <v>23</v>
      </c>
    </row>
    <row r="163" spans="2:9" x14ac:dyDescent="0.25">
      <c r="B163" t="s">
        <v>194</v>
      </c>
      <c r="C163" t="s">
        <v>9</v>
      </c>
      <c r="D163" s="1">
        <v>41424.247731481482</v>
      </c>
      <c r="E163">
        <v>1.9</v>
      </c>
      <c r="F163">
        <v>77.3</v>
      </c>
      <c r="G163">
        <v>-152.3595</v>
      </c>
      <c r="H163">
        <v>60.045999999999999</v>
      </c>
      <c r="I163" t="s">
        <v>60</v>
      </c>
    </row>
    <row r="164" spans="2:9" x14ac:dyDescent="0.25">
      <c r="B164" t="s">
        <v>195</v>
      </c>
      <c r="C164" t="s">
        <v>9</v>
      </c>
      <c r="D164" s="1">
        <v>41424.280162037037</v>
      </c>
      <c r="E164">
        <v>1.9</v>
      </c>
      <c r="F164">
        <v>7.4</v>
      </c>
      <c r="G164">
        <v>-145.26320000000001</v>
      </c>
      <c r="H164">
        <v>63.3339</v>
      </c>
      <c r="I164" t="s">
        <v>196</v>
      </c>
    </row>
    <row r="165" spans="2:9" x14ac:dyDescent="0.25">
      <c r="B165" t="s">
        <v>197</v>
      </c>
      <c r="C165" t="s">
        <v>9</v>
      </c>
      <c r="D165" s="1">
        <v>41424.295902777776</v>
      </c>
      <c r="E165">
        <v>1.3</v>
      </c>
      <c r="F165">
        <v>103.1</v>
      </c>
      <c r="G165">
        <v>-150.5138</v>
      </c>
      <c r="H165">
        <v>63.154899999999998</v>
      </c>
      <c r="I165" t="s">
        <v>34</v>
      </c>
    </row>
    <row r="166" spans="2:9" x14ac:dyDescent="0.25">
      <c r="B166" t="s">
        <v>198</v>
      </c>
      <c r="C166" t="s">
        <v>9</v>
      </c>
      <c r="D166" s="1">
        <v>41424.299409722225</v>
      </c>
      <c r="E166">
        <v>1.2</v>
      </c>
      <c r="F166">
        <v>3</v>
      </c>
      <c r="G166">
        <v>-147.59880000000001</v>
      </c>
      <c r="H166">
        <v>63.552799999999998</v>
      </c>
      <c r="I166" t="s">
        <v>34</v>
      </c>
    </row>
    <row r="167" spans="2:9" x14ac:dyDescent="0.25">
      <c r="B167" t="s">
        <v>199</v>
      </c>
      <c r="C167" t="s">
        <v>9</v>
      </c>
      <c r="D167" s="1">
        <v>41424.299270833333</v>
      </c>
      <c r="E167">
        <v>1.4</v>
      </c>
      <c r="F167">
        <v>7.3</v>
      </c>
      <c r="G167">
        <v>-144.07169999999999</v>
      </c>
      <c r="H167">
        <v>62.948300000000003</v>
      </c>
      <c r="I167" t="s">
        <v>19</v>
      </c>
    </row>
    <row r="168" spans="2:9" x14ac:dyDescent="0.25">
      <c r="B168" t="s">
        <v>200</v>
      </c>
      <c r="C168" t="s">
        <v>9</v>
      </c>
      <c r="D168" s="1">
        <v>41424.305659722224</v>
      </c>
      <c r="E168">
        <v>2.6</v>
      </c>
      <c r="F168">
        <v>50.1</v>
      </c>
      <c r="G168">
        <v>-162.2071</v>
      </c>
      <c r="H168">
        <v>54.634799999999998</v>
      </c>
      <c r="I168" t="s">
        <v>201</v>
      </c>
    </row>
    <row r="169" spans="2:9" x14ac:dyDescent="0.25">
      <c r="B169" t="s">
        <v>202</v>
      </c>
      <c r="C169" t="s">
        <v>9</v>
      </c>
      <c r="D169" s="1">
        <v>41424.36378472222</v>
      </c>
      <c r="E169">
        <v>1.4</v>
      </c>
      <c r="F169">
        <v>30.5</v>
      </c>
      <c r="G169">
        <v>-150.3476</v>
      </c>
      <c r="H169">
        <v>60.066600000000001</v>
      </c>
      <c r="I169" t="s">
        <v>203</v>
      </c>
    </row>
    <row r="170" spans="2:9" x14ac:dyDescent="0.25">
      <c r="B170" t="s">
        <v>204</v>
      </c>
      <c r="C170" t="s">
        <v>9</v>
      </c>
      <c r="D170" s="1">
        <v>41424.369606481479</v>
      </c>
      <c r="E170">
        <v>1.5</v>
      </c>
      <c r="F170">
        <v>0</v>
      </c>
      <c r="G170">
        <v>-147.57669999999999</v>
      </c>
      <c r="H170">
        <v>61.246200000000002</v>
      </c>
      <c r="I170" t="s">
        <v>25</v>
      </c>
    </row>
    <row r="171" spans="2:9" x14ac:dyDescent="0.25">
      <c r="B171" t="s">
        <v>205</v>
      </c>
      <c r="C171" t="s">
        <v>9</v>
      </c>
      <c r="D171" s="1">
        <v>41424.442627314813</v>
      </c>
      <c r="E171">
        <v>1</v>
      </c>
      <c r="F171">
        <v>4.4000000000000004</v>
      </c>
      <c r="G171">
        <v>-150.76580000000001</v>
      </c>
      <c r="H171">
        <v>63.563800000000001</v>
      </c>
      <c r="I171" t="s">
        <v>34</v>
      </c>
    </row>
    <row r="172" spans="2:9" x14ac:dyDescent="0.25">
      <c r="B172" t="s">
        <v>206</v>
      </c>
      <c r="C172" t="s">
        <v>9</v>
      </c>
      <c r="D172" s="1">
        <v>41424.498993055553</v>
      </c>
      <c r="E172">
        <v>1.1000000000000001</v>
      </c>
      <c r="F172">
        <v>14.5</v>
      </c>
      <c r="G172">
        <v>-141.29220000000001</v>
      </c>
      <c r="H172">
        <v>60.567700000000002</v>
      </c>
      <c r="I172" t="s">
        <v>79</v>
      </c>
    </row>
    <row r="173" spans="2:9" x14ac:dyDescent="0.25">
      <c r="B173" t="s">
        <v>207</v>
      </c>
      <c r="C173" t="s">
        <v>9</v>
      </c>
      <c r="D173" s="1">
        <v>41424.515879629631</v>
      </c>
      <c r="E173">
        <v>1.3</v>
      </c>
      <c r="F173">
        <v>7.5</v>
      </c>
      <c r="G173">
        <v>-147.46510000000001</v>
      </c>
      <c r="H173">
        <v>63.410699999999999</v>
      </c>
      <c r="I173" t="s">
        <v>34</v>
      </c>
    </row>
    <row r="174" spans="2:9" x14ac:dyDescent="0.25">
      <c r="B174" t="s">
        <v>208</v>
      </c>
      <c r="C174" t="s">
        <v>9</v>
      </c>
      <c r="D174" s="1">
        <v>41424.547002314815</v>
      </c>
      <c r="E174">
        <v>1.2</v>
      </c>
      <c r="F174">
        <v>41.1</v>
      </c>
      <c r="G174">
        <v>-148.77209999999999</v>
      </c>
      <c r="H174">
        <v>62.262599999999999</v>
      </c>
      <c r="I174" t="s">
        <v>68</v>
      </c>
    </row>
    <row r="175" spans="2:9" x14ac:dyDescent="0.25">
      <c r="B175" t="s">
        <v>209</v>
      </c>
      <c r="C175" t="s">
        <v>9</v>
      </c>
      <c r="D175" s="1">
        <v>41424.57980324074</v>
      </c>
      <c r="E175">
        <v>1.8</v>
      </c>
      <c r="F175">
        <v>76.3</v>
      </c>
      <c r="G175">
        <v>-151.3552</v>
      </c>
      <c r="H175">
        <v>61.7851</v>
      </c>
      <c r="I175" t="s">
        <v>50</v>
      </c>
    </row>
    <row r="176" spans="2:9" x14ac:dyDescent="0.25">
      <c r="B176" t="s">
        <v>210</v>
      </c>
      <c r="C176" t="s">
        <v>9</v>
      </c>
      <c r="D176" s="1">
        <v>41421.558680555558</v>
      </c>
      <c r="E176">
        <v>1.1000000000000001</v>
      </c>
      <c r="F176">
        <v>62.2</v>
      </c>
      <c r="G176">
        <v>-150.77199999999999</v>
      </c>
      <c r="H176">
        <v>62.2331</v>
      </c>
      <c r="I176" t="s">
        <v>23</v>
      </c>
    </row>
    <row r="177" spans="2:9" x14ac:dyDescent="0.25">
      <c r="B177" t="s">
        <v>211</v>
      </c>
      <c r="C177" t="s">
        <v>9</v>
      </c>
      <c r="D177" s="1">
        <v>41421.634837962964</v>
      </c>
      <c r="E177">
        <v>1.2</v>
      </c>
      <c r="F177">
        <v>41.8</v>
      </c>
      <c r="G177">
        <v>-151.572</v>
      </c>
      <c r="H177">
        <v>63.138199999999998</v>
      </c>
      <c r="I177" t="s">
        <v>23</v>
      </c>
    </row>
    <row r="178" spans="2:9" x14ac:dyDescent="0.25">
      <c r="B178" t="s">
        <v>212</v>
      </c>
      <c r="C178" t="s">
        <v>9</v>
      </c>
      <c r="D178" s="1">
        <v>41421.660069444442</v>
      </c>
      <c r="E178">
        <v>1.9</v>
      </c>
      <c r="F178">
        <v>151.19999999999999</v>
      </c>
      <c r="G178">
        <v>-153.44999999999999</v>
      </c>
      <c r="H178">
        <v>60.125500000000002</v>
      </c>
      <c r="I178" t="s">
        <v>27</v>
      </c>
    </row>
    <row r="179" spans="2:9" x14ac:dyDescent="0.25">
      <c r="B179" t="s">
        <v>213</v>
      </c>
      <c r="C179" t="s">
        <v>9</v>
      </c>
      <c r="D179" s="1">
        <v>41421.712314814817</v>
      </c>
      <c r="E179">
        <v>1.3</v>
      </c>
      <c r="F179">
        <v>9.4</v>
      </c>
      <c r="G179">
        <v>-146.75040000000001</v>
      </c>
      <c r="H179">
        <v>67.078900000000004</v>
      </c>
      <c r="I179" t="s">
        <v>82</v>
      </c>
    </row>
    <row r="180" spans="2:9" x14ac:dyDescent="0.25">
      <c r="B180" t="s">
        <v>214</v>
      </c>
      <c r="C180" t="s">
        <v>9</v>
      </c>
      <c r="D180" s="1">
        <v>41421.75199074074</v>
      </c>
      <c r="E180">
        <v>2.7</v>
      </c>
      <c r="F180">
        <v>25.4</v>
      </c>
      <c r="G180">
        <v>-162.1438</v>
      </c>
      <c r="H180">
        <v>53.223100000000002</v>
      </c>
      <c r="I180" t="s">
        <v>138</v>
      </c>
    </row>
    <row r="181" spans="2:9" x14ac:dyDescent="0.25">
      <c r="B181" t="s">
        <v>215</v>
      </c>
      <c r="C181" t="s">
        <v>9</v>
      </c>
      <c r="D181" s="1">
        <v>41421.768946759257</v>
      </c>
      <c r="E181">
        <v>2.1</v>
      </c>
      <c r="F181">
        <v>120.4</v>
      </c>
      <c r="G181">
        <v>-154.1507</v>
      </c>
      <c r="H181">
        <v>58.904899999999998</v>
      </c>
      <c r="I181" t="s">
        <v>216</v>
      </c>
    </row>
    <row r="182" spans="2:9" x14ac:dyDescent="0.25">
      <c r="B182" t="s">
        <v>217</v>
      </c>
      <c r="C182" t="s">
        <v>9</v>
      </c>
      <c r="D182" s="1">
        <v>41424.590092592596</v>
      </c>
      <c r="E182">
        <v>2.5</v>
      </c>
      <c r="F182">
        <v>115.6</v>
      </c>
      <c r="G182">
        <v>-150.7569</v>
      </c>
      <c r="H182">
        <v>63.106999999999999</v>
      </c>
      <c r="I182" t="s">
        <v>23</v>
      </c>
    </row>
    <row r="183" spans="2:9" x14ac:dyDescent="0.25">
      <c r="B183" t="s">
        <v>218</v>
      </c>
      <c r="C183" t="s">
        <v>9</v>
      </c>
      <c r="D183" s="1">
        <v>41424.606898148151</v>
      </c>
      <c r="E183">
        <v>1.7</v>
      </c>
      <c r="F183">
        <v>73.900000000000006</v>
      </c>
      <c r="G183">
        <v>-153.1532</v>
      </c>
      <c r="H183">
        <v>58.976999999999997</v>
      </c>
      <c r="I183" t="s">
        <v>60</v>
      </c>
    </row>
    <row r="184" spans="2:9" x14ac:dyDescent="0.25">
      <c r="B184" t="s">
        <v>219</v>
      </c>
      <c r="C184" t="s">
        <v>9</v>
      </c>
      <c r="D184" s="1">
        <v>41424.620833333334</v>
      </c>
      <c r="E184">
        <v>3</v>
      </c>
      <c r="F184">
        <v>70.599999999999994</v>
      </c>
      <c r="G184">
        <v>-149.14359999999999</v>
      </c>
      <c r="H184">
        <v>62.838799999999999</v>
      </c>
      <c r="I184" t="s">
        <v>34</v>
      </c>
    </row>
    <row r="185" spans="2:9" x14ac:dyDescent="0.25">
      <c r="B185" t="s">
        <v>220</v>
      </c>
      <c r="C185" t="s">
        <v>9</v>
      </c>
      <c r="D185" s="1">
        <v>41424.637986111113</v>
      </c>
      <c r="E185">
        <v>1.3</v>
      </c>
      <c r="F185">
        <v>44.4</v>
      </c>
      <c r="G185">
        <v>-150.43799999999999</v>
      </c>
      <c r="H185">
        <v>60.894799999999996</v>
      </c>
      <c r="I185" t="s">
        <v>39</v>
      </c>
    </row>
    <row r="186" spans="2:9" x14ac:dyDescent="0.25">
      <c r="B186" t="s">
        <v>221</v>
      </c>
      <c r="C186" t="s">
        <v>9</v>
      </c>
      <c r="D186" s="1">
        <v>41424.63894675926</v>
      </c>
      <c r="E186">
        <v>2.8</v>
      </c>
      <c r="F186">
        <v>28.1</v>
      </c>
      <c r="G186">
        <v>-166.18940000000001</v>
      </c>
      <c r="H186">
        <v>53.330500000000001</v>
      </c>
      <c r="I186" t="s">
        <v>52</v>
      </c>
    </row>
    <row r="187" spans="2:9" x14ac:dyDescent="0.25">
      <c r="B187" t="s">
        <v>222</v>
      </c>
      <c r="C187" t="s">
        <v>9</v>
      </c>
      <c r="D187" s="1">
        <v>41424.672361111108</v>
      </c>
      <c r="E187">
        <v>1.8</v>
      </c>
      <c r="F187">
        <v>17.2</v>
      </c>
      <c r="G187">
        <v>-151.28960000000001</v>
      </c>
      <c r="H187">
        <v>58.178400000000003</v>
      </c>
      <c r="I187" t="s">
        <v>223</v>
      </c>
    </row>
    <row r="188" spans="2:9" x14ac:dyDescent="0.25">
      <c r="B188" t="s">
        <v>224</v>
      </c>
      <c r="C188" t="s">
        <v>9</v>
      </c>
      <c r="D188" s="1">
        <v>41424.678032407406</v>
      </c>
      <c r="E188">
        <v>1.7</v>
      </c>
      <c r="F188">
        <v>84.6</v>
      </c>
      <c r="G188">
        <v>-152.12639999999999</v>
      </c>
      <c r="H188">
        <v>60.604399999999998</v>
      </c>
      <c r="I188" t="s">
        <v>27</v>
      </c>
    </row>
    <row r="189" spans="2:9" x14ac:dyDescent="0.25">
      <c r="B189" t="s">
        <v>225</v>
      </c>
      <c r="C189" t="s">
        <v>9</v>
      </c>
      <c r="D189" s="1">
        <v>41424.701423611114</v>
      </c>
      <c r="E189">
        <v>2</v>
      </c>
      <c r="F189">
        <v>6.1</v>
      </c>
      <c r="G189">
        <v>-169.28440000000001</v>
      </c>
      <c r="H189">
        <v>52.644300000000001</v>
      </c>
      <c r="I189" t="s">
        <v>226</v>
      </c>
    </row>
    <row r="190" spans="2:9" x14ac:dyDescent="0.25">
      <c r="B190" t="s">
        <v>227</v>
      </c>
      <c r="C190" t="s">
        <v>9</v>
      </c>
      <c r="D190" s="1">
        <v>41424.739432870374</v>
      </c>
      <c r="E190">
        <v>1.1000000000000001</v>
      </c>
      <c r="F190">
        <v>19.600000000000001</v>
      </c>
      <c r="G190">
        <v>-147.24700000000001</v>
      </c>
      <c r="H190">
        <v>60.991500000000002</v>
      </c>
      <c r="I190" t="s">
        <v>25</v>
      </c>
    </row>
    <row r="191" spans="2:9" x14ac:dyDescent="0.25">
      <c r="B191" t="s">
        <v>228</v>
      </c>
      <c r="C191" t="s">
        <v>9</v>
      </c>
      <c r="D191" s="1">
        <v>41424.74077546296</v>
      </c>
      <c r="E191">
        <v>2.1</v>
      </c>
      <c r="F191">
        <v>13.9</v>
      </c>
      <c r="G191">
        <v>-151.35839999999999</v>
      </c>
      <c r="H191">
        <v>64.624300000000005</v>
      </c>
      <c r="I191" t="s">
        <v>141</v>
      </c>
    </row>
    <row r="192" spans="2:9" x14ac:dyDescent="0.25">
      <c r="B192" t="s">
        <v>229</v>
      </c>
      <c r="C192" t="s">
        <v>9</v>
      </c>
      <c r="D192" s="1">
        <v>41424.763935185183</v>
      </c>
      <c r="E192">
        <v>2.2000000000000002</v>
      </c>
      <c r="F192">
        <v>71.3</v>
      </c>
      <c r="G192">
        <v>-151.11500000000001</v>
      </c>
      <c r="H192">
        <v>62.163899999999998</v>
      </c>
      <c r="I192" t="s">
        <v>23</v>
      </c>
    </row>
    <row r="193" spans="2:9" x14ac:dyDescent="0.25">
      <c r="B193" t="s">
        <v>230</v>
      </c>
      <c r="C193" t="s">
        <v>9</v>
      </c>
      <c r="D193" s="1">
        <v>41424.771539351852</v>
      </c>
      <c r="E193">
        <v>1.5</v>
      </c>
      <c r="F193">
        <v>0</v>
      </c>
      <c r="G193">
        <v>-139.4631</v>
      </c>
      <c r="H193">
        <v>59.942399999999999</v>
      </c>
      <c r="I193" t="s">
        <v>157</v>
      </c>
    </row>
    <row r="194" spans="2:9" x14ac:dyDescent="0.25">
      <c r="B194" t="s">
        <v>231</v>
      </c>
      <c r="C194" t="s">
        <v>9</v>
      </c>
      <c r="D194" s="1">
        <v>41424.774907407409</v>
      </c>
      <c r="E194">
        <v>1.8</v>
      </c>
      <c r="F194">
        <v>43.1</v>
      </c>
      <c r="G194">
        <v>-175.79409999999999</v>
      </c>
      <c r="H194">
        <v>51.638199999999998</v>
      </c>
      <c r="I194" t="s">
        <v>90</v>
      </c>
    </row>
    <row r="195" spans="2:9" x14ac:dyDescent="0.25">
      <c r="B195" t="s">
        <v>232</v>
      </c>
      <c r="C195" t="s">
        <v>9</v>
      </c>
      <c r="D195" s="1">
        <v>41424.851747685185</v>
      </c>
      <c r="E195">
        <v>1.4</v>
      </c>
      <c r="F195">
        <v>27.5</v>
      </c>
      <c r="G195">
        <v>-177.79689999999999</v>
      </c>
      <c r="H195">
        <v>51.529899999999998</v>
      </c>
      <c r="I195" t="s">
        <v>144</v>
      </c>
    </row>
    <row r="196" spans="2:9" x14ac:dyDescent="0.25">
      <c r="B196" t="s">
        <v>233</v>
      </c>
      <c r="C196" t="s">
        <v>9</v>
      </c>
      <c r="D196" s="1">
        <v>41424.858368055553</v>
      </c>
      <c r="E196">
        <v>2.1</v>
      </c>
      <c r="F196">
        <v>20.6</v>
      </c>
      <c r="G196">
        <v>-178.83</v>
      </c>
      <c r="H196">
        <v>51.1999</v>
      </c>
      <c r="I196" t="s">
        <v>127</v>
      </c>
    </row>
    <row r="197" spans="2:9" x14ac:dyDescent="0.25">
      <c r="B197" t="s">
        <v>234</v>
      </c>
      <c r="C197" t="s">
        <v>9</v>
      </c>
      <c r="D197" s="1">
        <v>41424.86178240741</v>
      </c>
      <c r="E197">
        <v>1.6</v>
      </c>
      <c r="F197">
        <v>15.8</v>
      </c>
      <c r="G197">
        <v>-150.8295</v>
      </c>
      <c r="H197">
        <v>61.023699999999998</v>
      </c>
      <c r="I197" t="s">
        <v>125</v>
      </c>
    </row>
    <row r="198" spans="2:9" x14ac:dyDescent="0.25">
      <c r="B198" t="s">
        <v>235</v>
      </c>
      <c r="C198" t="s">
        <v>9</v>
      </c>
      <c r="D198" s="1">
        <v>41424.862141203703</v>
      </c>
      <c r="E198">
        <v>3.3</v>
      </c>
      <c r="F198">
        <v>19.600000000000001</v>
      </c>
      <c r="G198">
        <v>-149.96899999999999</v>
      </c>
      <c r="H198">
        <v>66.259100000000004</v>
      </c>
      <c r="I198" t="s">
        <v>42</v>
      </c>
    </row>
    <row r="199" spans="2:9" x14ac:dyDescent="0.25">
      <c r="B199" t="s">
        <v>236</v>
      </c>
      <c r="C199" t="s">
        <v>9</v>
      </c>
      <c r="D199" s="1">
        <v>41424.864178240743</v>
      </c>
      <c r="E199">
        <v>3.4</v>
      </c>
      <c r="F199">
        <v>11.8</v>
      </c>
      <c r="G199">
        <v>-162.89760000000001</v>
      </c>
      <c r="H199">
        <v>53.918399999999998</v>
      </c>
      <c r="I199" t="s">
        <v>138</v>
      </c>
    </row>
    <row r="200" spans="2:9" x14ac:dyDescent="0.25">
      <c r="B200" t="s">
        <v>237</v>
      </c>
      <c r="C200" t="s">
        <v>9</v>
      </c>
      <c r="D200" s="1">
        <v>41424.865833333337</v>
      </c>
      <c r="E200">
        <v>1.6</v>
      </c>
      <c r="F200">
        <v>26.1</v>
      </c>
      <c r="G200">
        <v>-176.1712</v>
      </c>
      <c r="H200">
        <v>51.5197</v>
      </c>
      <c r="I200" t="s">
        <v>90</v>
      </c>
    </row>
    <row r="201" spans="2:9" x14ac:dyDescent="0.25">
      <c r="B201" t="s">
        <v>238</v>
      </c>
      <c r="C201" t="s">
        <v>9</v>
      </c>
      <c r="D201" s="1">
        <v>41424.880729166667</v>
      </c>
      <c r="E201">
        <v>3.1</v>
      </c>
      <c r="F201">
        <v>121</v>
      </c>
      <c r="G201">
        <v>-152.94829999999999</v>
      </c>
      <c r="H201">
        <v>60.074399999999997</v>
      </c>
      <c r="I201" t="s">
        <v>27</v>
      </c>
    </row>
    <row r="202" spans="2:9" x14ac:dyDescent="0.25">
      <c r="B202" t="s">
        <v>239</v>
      </c>
      <c r="C202" t="s">
        <v>9</v>
      </c>
      <c r="D202" s="1">
        <v>41424.909710648149</v>
      </c>
      <c r="E202">
        <v>1.6</v>
      </c>
      <c r="F202">
        <v>97.2</v>
      </c>
      <c r="G202">
        <v>-151.38939999999999</v>
      </c>
      <c r="H202">
        <v>62.819800000000001</v>
      </c>
      <c r="I202" t="s">
        <v>23</v>
      </c>
    </row>
    <row r="203" spans="2:9" x14ac:dyDescent="0.25">
      <c r="B203" t="s">
        <v>240</v>
      </c>
      <c r="C203" t="s">
        <v>9</v>
      </c>
      <c r="D203" s="1">
        <v>41424.911527777775</v>
      </c>
      <c r="E203">
        <v>2.1</v>
      </c>
      <c r="F203">
        <v>113.4</v>
      </c>
      <c r="G203">
        <v>-152.85380000000001</v>
      </c>
      <c r="H203">
        <v>60.060499999999998</v>
      </c>
      <c r="I203" t="s">
        <v>27</v>
      </c>
    </row>
    <row r="204" spans="2:9" x14ac:dyDescent="0.25">
      <c r="B204" t="s">
        <v>241</v>
      </c>
      <c r="C204" t="s">
        <v>9</v>
      </c>
      <c r="D204" s="1">
        <v>41424.927893518521</v>
      </c>
      <c r="E204">
        <v>1.1000000000000001</v>
      </c>
      <c r="F204">
        <v>14.3</v>
      </c>
      <c r="G204">
        <v>-146.78550000000001</v>
      </c>
      <c r="H204">
        <v>60.796500000000002</v>
      </c>
      <c r="I204" t="s">
        <v>25</v>
      </c>
    </row>
    <row r="205" spans="2:9" x14ac:dyDescent="0.25">
      <c r="B205" t="s">
        <v>242</v>
      </c>
      <c r="C205" t="s">
        <v>9</v>
      </c>
      <c r="D205" s="1">
        <v>41424.942037037035</v>
      </c>
      <c r="E205">
        <v>1.9</v>
      </c>
      <c r="F205">
        <v>4.8</v>
      </c>
      <c r="G205">
        <v>-174.51410000000001</v>
      </c>
      <c r="H205">
        <v>51.779899999999998</v>
      </c>
      <c r="I205" t="s">
        <v>243</v>
      </c>
    </row>
    <row r="206" spans="2:9" x14ac:dyDescent="0.25">
      <c r="B206" t="s">
        <v>244</v>
      </c>
      <c r="C206" t="s">
        <v>9</v>
      </c>
      <c r="D206" s="1">
        <v>41424.775243055556</v>
      </c>
      <c r="E206">
        <v>2</v>
      </c>
      <c r="F206">
        <v>61.9</v>
      </c>
      <c r="G206">
        <v>-169.5307</v>
      </c>
      <c r="H206">
        <v>52.283700000000003</v>
      </c>
      <c r="I206" t="s">
        <v>226</v>
      </c>
    </row>
    <row r="207" spans="2:9" x14ac:dyDescent="0.25">
      <c r="B207" t="s">
        <v>245</v>
      </c>
      <c r="C207" t="s">
        <v>9</v>
      </c>
      <c r="D207" s="1">
        <v>41424.971539351849</v>
      </c>
      <c r="E207">
        <v>2.2999999999999998</v>
      </c>
      <c r="F207">
        <v>20.6</v>
      </c>
      <c r="G207">
        <v>-174.4392</v>
      </c>
      <c r="H207">
        <v>51.756500000000003</v>
      </c>
      <c r="I207" t="s">
        <v>243</v>
      </c>
    </row>
    <row r="208" spans="2:9" x14ac:dyDescent="0.25">
      <c r="B208" t="s">
        <v>246</v>
      </c>
      <c r="C208" t="s">
        <v>9</v>
      </c>
      <c r="D208" s="1">
        <v>41424.972430555557</v>
      </c>
      <c r="E208">
        <v>2.2000000000000002</v>
      </c>
      <c r="F208">
        <v>81.900000000000006</v>
      </c>
      <c r="G208">
        <v>-160.06270000000001</v>
      </c>
      <c r="H208">
        <v>55.789900000000003</v>
      </c>
      <c r="I208" t="s">
        <v>247</v>
      </c>
    </row>
    <row r="209" spans="2:9" x14ac:dyDescent="0.25">
      <c r="B209" t="s">
        <v>248</v>
      </c>
      <c r="C209" t="s">
        <v>9</v>
      </c>
      <c r="D209" s="1">
        <v>41424.98164351852</v>
      </c>
      <c r="E209">
        <v>1.3</v>
      </c>
      <c r="F209">
        <v>0</v>
      </c>
      <c r="G209">
        <v>-147.32980000000001</v>
      </c>
      <c r="H209">
        <v>64.986900000000006</v>
      </c>
      <c r="I209" t="s">
        <v>10</v>
      </c>
    </row>
    <row r="210" spans="2:9" x14ac:dyDescent="0.25">
      <c r="B210" t="s">
        <v>249</v>
      </c>
      <c r="C210" t="s">
        <v>9</v>
      </c>
      <c r="D210" s="1">
        <v>41425.043090277781</v>
      </c>
      <c r="E210">
        <v>1.6</v>
      </c>
      <c r="F210">
        <v>28.9</v>
      </c>
      <c r="G210">
        <v>-151.3485</v>
      </c>
      <c r="H210">
        <v>60.6464</v>
      </c>
      <c r="I210" t="s">
        <v>125</v>
      </c>
    </row>
    <row r="211" spans="2:9" x14ac:dyDescent="0.25">
      <c r="B211" t="s">
        <v>250</v>
      </c>
      <c r="C211" t="s">
        <v>9</v>
      </c>
      <c r="D211" s="1">
        <v>41425.064201388886</v>
      </c>
      <c r="E211">
        <v>1.1000000000000001</v>
      </c>
      <c r="F211">
        <v>20.9</v>
      </c>
      <c r="G211">
        <v>-149.20269999999999</v>
      </c>
      <c r="H211">
        <v>60.935099999999998</v>
      </c>
      <c r="I211" t="s">
        <v>14</v>
      </c>
    </row>
    <row r="212" spans="2:9" x14ac:dyDescent="0.25">
      <c r="B212" t="s">
        <v>251</v>
      </c>
      <c r="C212" t="s">
        <v>9</v>
      </c>
      <c r="D212" s="1">
        <v>41425.067499999997</v>
      </c>
      <c r="E212">
        <v>1.3</v>
      </c>
      <c r="F212">
        <v>51</v>
      </c>
      <c r="G212">
        <v>-150.3537</v>
      </c>
      <c r="H212">
        <v>61.234200000000001</v>
      </c>
      <c r="I212" t="s">
        <v>73</v>
      </c>
    </row>
    <row r="213" spans="2:9" x14ac:dyDescent="0.25">
      <c r="B213" t="s">
        <v>252</v>
      </c>
      <c r="C213" t="s">
        <v>9</v>
      </c>
      <c r="D213" s="1">
        <v>41425.074386574073</v>
      </c>
      <c r="E213">
        <v>1.6</v>
      </c>
      <c r="F213">
        <v>34.700000000000003</v>
      </c>
      <c r="G213">
        <v>-152.81309999999999</v>
      </c>
      <c r="H213">
        <v>60.159100000000002</v>
      </c>
      <c r="I213" t="s">
        <v>27</v>
      </c>
    </row>
    <row r="214" spans="2:9" x14ac:dyDescent="0.25">
      <c r="B214" t="s">
        <v>253</v>
      </c>
      <c r="C214" t="s">
        <v>9</v>
      </c>
      <c r="D214" s="1">
        <v>41425.108402777776</v>
      </c>
      <c r="E214">
        <v>1.6</v>
      </c>
      <c r="F214">
        <v>0.4</v>
      </c>
      <c r="G214">
        <v>-150.81229999999999</v>
      </c>
      <c r="H214">
        <v>63.564100000000003</v>
      </c>
      <c r="I214" t="s">
        <v>34</v>
      </c>
    </row>
    <row r="215" spans="2:9" x14ac:dyDescent="0.25">
      <c r="B215" t="s">
        <v>254</v>
      </c>
      <c r="C215" t="s">
        <v>9</v>
      </c>
      <c r="D215" s="1">
        <v>41425.109201388892</v>
      </c>
      <c r="E215">
        <v>1.3</v>
      </c>
      <c r="F215">
        <v>5</v>
      </c>
      <c r="G215">
        <v>-152.0959</v>
      </c>
      <c r="H215">
        <v>59.933500000000002</v>
      </c>
      <c r="I215" t="s">
        <v>60</v>
      </c>
    </row>
    <row r="216" spans="2:9" x14ac:dyDescent="0.25">
      <c r="B216" t="s">
        <v>255</v>
      </c>
      <c r="C216" t="s">
        <v>9</v>
      </c>
      <c r="D216" s="1">
        <v>41425.135821759257</v>
      </c>
      <c r="E216">
        <v>2.6</v>
      </c>
      <c r="F216">
        <v>37.200000000000003</v>
      </c>
      <c r="G216">
        <v>-149.39089999999999</v>
      </c>
      <c r="H216">
        <v>60.650700000000001</v>
      </c>
      <c r="I216" t="s">
        <v>14</v>
      </c>
    </row>
    <row r="217" spans="2:9" x14ac:dyDescent="0.25">
      <c r="B217" t="s">
        <v>256</v>
      </c>
      <c r="C217" t="s">
        <v>9</v>
      </c>
      <c r="D217" s="1">
        <v>41425.135497685187</v>
      </c>
      <c r="E217">
        <v>1.7</v>
      </c>
      <c r="F217">
        <v>23.1</v>
      </c>
      <c r="G217">
        <v>-146.53710000000001</v>
      </c>
      <c r="H217">
        <v>61.5105</v>
      </c>
      <c r="I217" t="s">
        <v>25</v>
      </c>
    </row>
    <row r="218" spans="2:9" x14ac:dyDescent="0.25">
      <c r="B218" t="s">
        <v>257</v>
      </c>
      <c r="C218" t="s">
        <v>9</v>
      </c>
      <c r="D218" s="1">
        <v>41425.154421296298</v>
      </c>
      <c r="E218">
        <v>1.1000000000000001</v>
      </c>
      <c r="F218">
        <v>24.5</v>
      </c>
      <c r="G218">
        <v>-149.54169999999999</v>
      </c>
      <c r="H218">
        <v>62.014299999999999</v>
      </c>
      <c r="I218" t="s">
        <v>93</v>
      </c>
    </row>
    <row r="219" spans="2:9" x14ac:dyDescent="0.25">
      <c r="B219" t="s">
        <v>258</v>
      </c>
      <c r="C219" t="s">
        <v>9</v>
      </c>
      <c r="D219" s="1">
        <v>41425.164814814816</v>
      </c>
      <c r="E219">
        <v>1.4</v>
      </c>
      <c r="F219">
        <v>0</v>
      </c>
      <c r="G219">
        <v>-145.22030000000001</v>
      </c>
      <c r="H219">
        <v>63.322000000000003</v>
      </c>
      <c r="I219" t="s">
        <v>196</v>
      </c>
    </row>
    <row r="220" spans="2:9" x14ac:dyDescent="0.25">
      <c r="B220" t="s">
        <v>259</v>
      </c>
      <c r="C220" t="s">
        <v>9</v>
      </c>
      <c r="D220" s="1">
        <v>41425.167488425926</v>
      </c>
      <c r="E220">
        <v>1.3</v>
      </c>
      <c r="F220">
        <v>24.5</v>
      </c>
      <c r="G220">
        <v>-145.2321</v>
      </c>
      <c r="H220">
        <v>62.108499999999999</v>
      </c>
      <c r="I220" t="s">
        <v>54</v>
      </c>
    </row>
    <row r="221" spans="2:9" x14ac:dyDescent="0.25">
      <c r="B221" t="s">
        <v>260</v>
      </c>
      <c r="C221" t="s">
        <v>9</v>
      </c>
      <c r="D221" s="1">
        <v>41425.182916666665</v>
      </c>
      <c r="E221">
        <v>1</v>
      </c>
      <c r="F221">
        <v>4.3</v>
      </c>
      <c r="G221">
        <v>-148.0086</v>
      </c>
      <c r="H221">
        <v>63.484900000000003</v>
      </c>
      <c r="I221" t="s">
        <v>34</v>
      </c>
    </row>
    <row r="222" spans="2:9" x14ac:dyDescent="0.25">
      <c r="B222" t="s">
        <v>261</v>
      </c>
      <c r="C222" t="s">
        <v>9</v>
      </c>
      <c r="D222" s="1">
        <v>41422.032766203702</v>
      </c>
      <c r="E222">
        <v>1</v>
      </c>
      <c r="F222">
        <v>36.700000000000003</v>
      </c>
      <c r="G222">
        <v>-149.8853</v>
      </c>
      <c r="H222">
        <v>61.703299999999999</v>
      </c>
      <c r="I222" t="s">
        <v>121</v>
      </c>
    </row>
    <row r="223" spans="2:9" x14ac:dyDescent="0.25">
      <c r="B223" t="s">
        <v>262</v>
      </c>
      <c r="C223" t="s">
        <v>9</v>
      </c>
      <c r="D223" s="1">
        <v>41422.124027777776</v>
      </c>
      <c r="E223">
        <v>2.2000000000000002</v>
      </c>
      <c r="F223">
        <v>58.7</v>
      </c>
      <c r="G223">
        <v>-174.48159999999999</v>
      </c>
      <c r="H223">
        <v>51.895699999999998</v>
      </c>
      <c r="I223" t="s">
        <v>243</v>
      </c>
    </row>
    <row r="224" spans="2:9" x14ac:dyDescent="0.25">
      <c r="B224" t="s">
        <v>263</v>
      </c>
      <c r="C224" t="s">
        <v>9</v>
      </c>
      <c r="D224" s="1">
        <v>41422.189270833333</v>
      </c>
      <c r="E224">
        <v>1.9</v>
      </c>
      <c r="F224">
        <v>123</v>
      </c>
      <c r="G224">
        <v>-153.38290000000001</v>
      </c>
      <c r="H224">
        <v>59.766500000000001</v>
      </c>
      <c r="I224" t="s">
        <v>216</v>
      </c>
    </row>
    <row r="225" spans="2:9" x14ac:dyDescent="0.25">
      <c r="B225" t="s">
        <v>264</v>
      </c>
      <c r="C225" t="s">
        <v>9</v>
      </c>
      <c r="D225" s="1">
        <v>41422.221932870372</v>
      </c>
      <c r="E225">
        <v>2.2000000000000002</v>
      </c>
      <c r="F225">
        <v>25.6</v>
      </c>
      <c r="G225">
        <v>-160.9665</v>
      </c>
      <c r="H225">
        <v>54.7119</v>
      </c>
      <c r="I225" t="s">
        <v>247</v>
      </c>
    </row>
    <row r="226" spans="2:9" x14ac:dyDescent="0.25">
      <c r="B226" t="s">
        <v>265</v>
      </c>
      <c r="C226" t="s">
        <v>9</v>
      </c>
      <c r="D226" s="1">
        <v>41422.434629629628</v>
      </c>
      <c r="E226">
        <v>2.4</v>
      </c>
      <c r="F226">
        <v>139.80000000000001</v>
      </c>
      <c r="G226">
        <v>-160.9359</v>
      </c>
      <c r="H226">
        <v>55.8645</v>
      </c>
      <c r="I226" t="s">
        <v>247</v>
      </c>
    </row>
    <row r="227" spans="2:9" x14ac:dyDescent="0.25">
      <c r="B227" t="s">
        <v>266</v>
      </c>
      <c r="C227" t="s">
        <v>9</v>
      </c>
      <c r="D227" s="1">
        <v>41422.519699074073</v>
      </c>
      <c r="E227">
        <v>2.1</v>
      </c>
      <c r="F227">
        <v>13.2</v>
      </c>
      <c r="G227">
        <v>-162.7107</v>
      </c>
      <c r="H227">
        <v>54.121899999999997</v>
      </c>
      <c r="I227" t="s">
        <v>138</v>
      </c>
    </row>
    <row r="228" spans="2:9" x14ac:dyDescent="0.25">
      <c r="B228" t="s">
        <v>267</v>
      </c>
      <c r="C228" t="s">
        <v>9</v>
      </c>
      <c r="D228" s="1">
        <v>41422.555231481485</v>
      </c>
      <c r="E228">
        <v>2.2999999999999998</v>
      </c>
      <c r="F228">
        <v>25.6</v>
      </c>
      <c r="G228">
        <v>-170.38140000000001</v>
      </c>
      <c r="H228">
        <v>52.297600000000003</v>
      </c>
      <c r="I228" t="s">
        <v>268</v>
      </c>
    </row>
    <row r="229" spans="2:9" x14ac:dyDescent="0.25">
      <c r="B229" t="s">
        <v>269</v>
      </c>
      <c r="C229" t="s">
        <v>9</v>
      </c>
      <c r="D229" s="1">
        <v>41422.625451388885</v>
      </c>
      <c r="E229">
        <v>1.9</v>
      </c>
      <c r="F229">
        <v>96.9</v>
      </c>
      <c r="G229">
        <v>-152.87270000000001</v>
      </c>
      <c r="H229">
        <v>59.522399999999998</v>
      </c>
      <c r="I229" t="s">
        <v>60</v>
      </c>
    </row>
    <row r="230" spans="2:9" x14ac:dyDescent="0.25">
      <c r="B230" t="s">
        <v>270</v>
      </c>
      <c r="C230" t="s">
        <v>9</v>
      </c>
      <c r="D230" s="1">
        <v>41422.708321759259</v>
      </c>
      <c r="E230">
        <v>2.2000000000000002</v>
      </c>
      <c r="F230">
        <v>177.8</v>
      </c>
      <c r="G230">
        <v>-153.14959999999999</v>
      </c>
      <c r="H230">
        <v>60.350299999999997</v>
      </c>
      <c r="I230" t="s">
        <v>27</v>
      </c>
    </row>
    <row r="231" spans="2:9" x14ac:dyDescent="0.25">
      <c r="B231" t="s">
        <v>271</v>
      </c>
      <c r="C231" t="s">
        <v>9</v>
      </c>
      <c r="D231" s="1">
        <v>41422.803402777776</v>
      </c>
      <c r="E231">
        <v>1.2</v>
      </c>
      <c r="F231">
        <v>118.2</v>
      </c>
      <c r="G231">
        <v>-150.45169999999999</v>
      </c>
      <c r="H231">
        <v>63.274999999999999</v>
      </c>
      <c r="I231" t="s">
        <v>34</v>
      </c>
    </row>
    <row r="232" spans="2:9" x14ac:dyDescent="0.25">
      <c r="B232" t="s">
        <v>272</v>
      </c>
      <c r="C232" t="s">
        <v>9</v>
      </c>
      <c r="D232" s="1">
        <v>41422.914363425924</v>
      </c>
      <c r="E232">
        <v>1.9</v>
      </c>
      <c r="F232">
        <v>94.1</v>
      </c>
      <c r="G232">
        <v>-152.9084</v>
      </c>
      <c r="H232">
        <v>59.796100000000003</v>
      </c>
      <c r="I232" t="s">
        <v>60</v>
      </c>
    </row>
    <row r="233" spans="2:9" x14ac:dyDescent="0.25">
      <c r="B233" t="s">
        <v>273</v>
      </c>
      <c r="C233" t="s">
        <v>9</v>
      </c>
      <c r="D233" s="1">
        <v>41425.216481481482</v>
      </c>
      <c r="E233">
        <v>1.1000000000000001</v>
      </c>
      <c r="F233">
        <v>25.3</v>
      </c>
      <c r="G233">
        <v>-149.2398</v>
      </c>
      <c r="H233">
        <v>63.627499999999998</v>
      </c>
      <c r="I233" t="s">
        <v>57</v>
      </c>
    </row>
    <row r="234" spans="2:9" x14ac:dyDescent="0.25">
      <c r="B234" t="s">
        <v>274</v>
      </c>
      <c r="C234" t="s">
        <v>9</v>
      </c>
      <c r="D234" s="1">
        <v>41425.286678240744</v>
      </c>
      <c r="E234">
        <v>1.1000000000000001</v>
      </c>
      <c r="F234">
        <v>20.8</v>
      </c>
      <c r="G234">
        <v>-145.19290000000001</v>
      </c>
      <c r="H234">
        <v>62.0959</v>
      </c>
      <c r="I234" t="s">
        <v>54</v>
      </c>
    </row>
    <row r="235" spans="2:9" x14ac:dyDescent="0.25">
      <c r="B235" t="s">
        <v>275</v>
      </c>
      <c r="C235" t="s">
        <v>9</v>
      </c>
      <c r="D235" s="1">
        <v>41425.292256944442</v>
      </c>
      <c r="E235">
        <v>1.3</v>
      </c>
      <c r="F235">
        <v>10.3</v>
      </c>
      <c r="G235">
        <v>-143.73759999999999</v>
      </c>
      <c r="H235">
        <v>62.848500000000001</v>
      </c>
      <c r="I235" t="s">
        <v>19</v>
      </c>
    </row>
    <row r="236" spans="2:9" x14ac:dyDescent="0.25">
      <c r="B236" t="s">
        <v>276</v>
      </c>
      <c r="C236" t="s">
        <v>9</v>
      </c>
      <c r="D236" s="1">
        <v>41425.313842592594</v>
      </c>
      <c r="E236">
        <v>1.8</v>
      </c>
      <c r="F236">
        <v>0</v>
      </c>
      <c r="G236">
        <v>-150.00710000000001</v>
      </c>
      <c r="H236">
        <v>62.303699999999999</v>
      </c>
      <c r="I236" t="s">
        <v>23</v>
      </c>
    </row>
    <row r="237" spans="2:9" x14ac:dyDescent="0.25">
      <c r="B237" t="s">
        <v>277</v>
      </c>
      <c r="C237" t="s">
        <v>9</v>
      </c>
      <c r="D237" s="1">
        <v>41425.321608796294</v>
      </c>
      <c r="E237">
        <v>0.2</v>
      </c>
      <c r="F237">
        <v>1</v>
      </c>
      <c r="G237">
        <v>-147.5301</v>
      </c>
      <c r="H237">
        <v>64.419399999999996</v>
      </c>
      <c r="I237" t="s">
        <v>278</v>
      </c>
    </row>
    <row r="238" spans="2:9" x14ac:dyDescent="0.25">
      <c r="B238" t="s">
        <v>279</v>
      </c>
      <c r="C238" t="s">
        <v>9</v>
      </c>
      <c r="D238" s="1">
        <v>41425.337476851855</v>
      </c>
      <c r="E238">
        <v>0.8</v>
      </c>
      <c r="F238">
        <v>19.399999999999999</v>
      </c>
      <c r="G238">
        <v>-149.0548</v>
      </c>
      <c r="H238">
        <v>63.868299999999998</v>
      </c>
      <c r="I238" t="s">
        <v>57</v>
      </c>
    </row>
    <row r="239" spans="2:9" x14ac:dyDescent="0.25">
      <c r="B239" t="s">
        <v>280</v>
      </c>
      <c r="C239" t="s">
        <v>9</v>
      </c>
      <c r="D239" s="1">
        <v>41425.396863425929</v>
      </c>
      <c r="E239">
        <v>2.1</v>
      </c>
      <c r="F239">
        <v>0.1</v>
      </c>
      <c r="G239">
        <v>-141.00030000000001</v>
      </c>
      <c r="H239">
        <v>61.3322</v>
      </c>
      <c r="I239" t="s">
        <v>79</v>
      </c>
    </row>
    <row r="240" spans="2:9" x14ac:dyDescent="0.25">
      <c r="B240" t="s">
        <v>281</v>
      </c>
      <c r="C240" t="s">
        <v>9</v>
      </c>
      <c r="D240" s="1">
        <v>41425.411423611113</v>
      </c>
      <c r="E240">
        <v>3.1</v>
      </c>
      <c r="F240">
        <v>121.9</v>
      </c>
      <c r="G240">
        <v>-153.24799999999999</v>
      </c>
      <c r="H240">
        <v>60.025799999999997</v>
      </c>
      <c r="I240" t="s">
        <v>27</v>
      </c>
    </row>
    <row r="241" spans="2:9" x14ac:dyDescent="0.25">
      <c r="B241" t="s">
        <v>282</v>
      </c>
      <c r="C241" t="s">
        <v>9</v>
      </c>
      <c r="D241" s="1">
        <v>41425.424050925925</v>
      </c>
      <c r="E241">
        <v>1.3</v>
      </c>
      <c r="F241">
        <v>50</v>
      </c>
      <c r="G241">
        <v>-151.74520000000001</v>
      </c>
      <c r="H241">
        <v>60.371899999999997</v>
      </c>
      <c r="I241" t="s">
        <v>164</v>
      </c>
    </row>
    <row r="242" spans="2:9" x14ac:dyDescent="0.25">
      <c r="B242" t="s">
        <v>283</v>
      </c>
      <c r="C242" t="s">
        <v>9</v>
      </c>
      <c r="D242" s="1">
        <v>41425.482708333337</v>
      </c>
      <c r="E242">
        <v>1.2</v>
      </c>
      <c r="F242">
        <v>19.100000000000001</v>
      </c>
      <c r="G242">
        <v>-150.77590000000001</v>
      </c>
      <c r="H242">
        <v>63.195500000000003</v>
      </c>
      <c r="I242" t="s">
        <v>34</v>
      </c>
    </row>
    <row r="243" spans="2:9" x14ac:dyDescent="0.25">
      <c r="B243" t="s">
        <v>284</v>
      </c>
      <c r="C243" t="s">
        <v>9</v>
      </c>
      <c r="D243" s="1">
        <v>41425.50885416667</v>
      </c>
      <c r="E243">
        <v>0.1</v>
      </c>
      <c r="F243">
        <v>7.8</v>
      </c>
      <c r="G243">
        <v>-152.2345</v>
      </c>
      <c r="H243">
        <v>61.230499999999999</v>
      </c>
      <c r="I243" t="s">
        <v>125</v>
      </c>
    </row>
    <row r="244" spans="2:9" x14ac:dyDescent="0.25">
      <c r="B244" t="s">
        <v>285</v>
      </c>
      <c r="C244" t="s">
        <v>9</v>
      </c>
      <c r="D244" s="1">
        <v>41425.537870370368</v>
      </c>
      <c r="E244">
        <v>1.4</v>
      </c>
      <c r="F244">
        <v>24.2</v>
      </c>
      <c r="G244">
        <v>-148.75</v>
      </c>
      <c r="H244">
        <v>60.662999999999997</v>
      </c>
      <c r="I244" t="s">
        <v>14</v>
      </c>
    </row>
    <row r="245" spans="2:9" x14ac:dyDescent="0.25">
      <c r="B245" t="s">
        <v>286</v>
      </c>
      <c r="C245" t="s">
        <v>9</v>
      </c>
      <c r="D245" s="1">
        <v>41425.542488425926</v>
      </c>
      <c r="E245">
        <v>2</v>
      </c>
      <c r="F245">
        <v>86.4</v>
      </c>
      <c r="G245">
        <v>-152.36359999999999</v>
      </c>
      <c r="H245">
        <v>60.077100000000002</v>
      </c>
      <c r="I245" t="s">
        <v>60</v>
      </c>
    </row>
    <row r="246" spans="2:9" x14ac:dyDescent="0.25">
      <c r="B246" t="s">
        <v>287</v>
      </c>
      <c r="C246" t="s">
        <v>9</v>
      </c>
      <c r="D246" s="1">
        <v>41425.569768518515</v>
      </c>
      <c r="E246">
        <v>1.5</v>
      </c>
      <c r="F246">
        <v>30.7</v>
      </c>
      <c r="G246">
        <v>-148.75839999999999</v>
      </c>
      <c r="H246">
        <v>61.548900000000003</v>
      </c>
      <c r="I246" t="s">
        <v>106</v>
      </c>
    </row>
    <row r="247" spans="2:9" x14ac:dyDescent="0.25">
      <c r="B247" t="s">
        <v>288</v>
      </c>
      <c r="C247" t="s">
        <v>9</v>
      </c>
      <c r="D247" s="1">
        <v>41425.56994212963</v>
      </c>
      <c r="E247">
        <v>3.3</v>
      </c>
      <c r="F247">
        <v>11.8</v>
      </c>
      <c r="G247">
        <v>-147.67240000000001</v>
      </c>
      <c r="H247">
        <v>60.682400000000001</v>
      </c>
      <c r="I247" t="s">
        <v>14</v>
      </c>
    </row>
    <row r="248" spans="2:9" x14ac:dyDescent="0.25">
      <c r="B248" t="s">
        <v>289</v>
      </c>
      <c r="C248" t="s">
        <v>9</v>
      </c>
      <c r="D248" s="1">
        <v>41425.610914351855</v>
      </c>
      <c r="E248">
        <v>0.9</v>
      </c>
      <c r="F248">
        <v>27.8</v>
      </c>
      <c r="G248">
        <v>-148.65530000000001</v>
      </c>
      <c r="H248">
        <v>64.308599999999998</v>
      </c>
      <c r="I248" t="s">
        <v>32</v>
      </c>
    </row>
    <row r="249" spans="2:9" x14ac:dyDescent="0.25">
      <c r="B249" t="s">
        <v>290</v>
      </c>
      <c r="C249" t="s">
        <v>9</v>
      </c>
      <c r="D249" s="1">
        <v>41425.632233796299</v>
      </c>
      <c r="E249">
        <v>0.9</v>
      </c>
      <c r="F249">
        <v>44.6</v>
      </c>
      <c r="G249">
        <v>-150.04810000000001</v>
      </c>
      <c r="H249">
        <v>61.311</v>
      </c>
      <c r="I249" t="s">
        <v>73</v>
      </c>
    </row>
    <row r="250" spans="2:9" x14ac:dyDescent="0.25">
      <c r="B250" t="s">
        <v>291</v>
      </c>
      <c r="C250" t="s">
        <v>9</v>
      </c>
      <c r="D250" s="1">
        <v>41425.642233796294</v>
      </c>
      <c r="E250">
        <v>2</v>
      </c>
      <c r="F250">
        <v>65.099999999999994</v>
      </c>
      <c r="G250">
        <v>-150.66409999999999</v>
      </c>
      <c r="H250">
        <v>61.8491</v>
      </c>
      <c r="I250" t="s">
        <v>50</v>
      </c>
    </row>
    <row r="251" spans="2:9" x14ac:dyDescent="0.25">
      <c r="B251" t="s">
        <v>292</v>
      </c>
      <c r="C251" t="s">
        <v>9</v>
      </c>
      <c r="D251" s="1">
        <v>41425.686238425929</v>
      </c>
      <c r="E251">
        <v>0.3</v>
      </c>
      <c r="F251">
        <v>14.4</v>
      </c>
      <c r="G251">
        <v>-147.8005</v>
      </c>
      <c r="H251">
        <v>64.779399999999995</v>
      </c>
      <c r="I251" t="s">
        <v>95</v>
      </c>
    </row>
    <row r="252" spans="2:9" x14ac:dyDescent="0.25">
      <c r="B252" t="s">
        <v>293</v>
      </c>
      <c r="C252" t="s">
        <v>9</v>
      </c>
      <c r="D252" s="1">
        <v>41425.70590277778</v>
      </c>
      <c r="E252">
        <v>1</v>
      </c>
      <c r="F252">
        <v>80</v>
      </c>
      <c r="G252">
        <v>-146.0812</v>
      </c>
      <c r="H252">
        <v>61.650700000000001</v>
      </c>
      <c r="I252" t="s">
        <v>54</v>
      </c>
    </row>
    <row r="253" spans="2:9" x14ac:dyDescent="0.25">
      <c r="B253" t="s">
        <v>294</v>
      </c>
      <c r="C253" t="s">
        <v>9</v>
      </c>
      <c r="D253" s="1">
        <v>41425.773356481484</v>
      </c>
      <c r="E253">
        <v>2.7</v>
      </c>
      <c r="F253">
        <v>22.3</v>
      </c>
      <c r="G253">
        <v>-148.1619</v>
      </c>
      <c r="H253">
        <v>62.180100000000003</v>
      </c>
      <c r="I253" t="s">
        <v>68</v>
      </c>
    </row>
    <row r="254" spans="2:9" x14ac:dyDescent="0.25">
      <c r="B254" t="s">
        <v>295</v>
      </c>
      <c r="C254" t="s">
        <v>9</v>
      </c>
      <c r="D254" s="1">
        <v>41425.800949074073</v>
      </c>
      <c r="E254">
        <v>1.9</v>
      </c>
      <c r="F254">
        <v>126.1</v>
      </c>
      <c r="G254">
        <v>-152.95230000000001</v>
      </c>
      <c r="H254">
        <v>60.125599999999999</v>
      </c>
      <c r="I254" t="s">
        <v>27</v>
      </c>
    </row>
    <row r="255" spans="2:9" x14ac:dyDescent="0.25">
      <c r="B255" t="s">
        <v>296</v>
      </c>
      <c r="C255" t="s">
        <v>9</v>
      </c>
      <c r="D255" s="1">
        <v>41425.83898148148</v>
      </c>
      <c r="E255">
        <v>1.8</v>
      </c>
      <c r="F255">
        <v>14.2</v>
      </c>
      <c r="G255">
        <v>-150.75919999999999</v>
      </c>
      <c r="H255">
        <v>62.795900000000003</v>
      </c>
      <c r="I255" t="s">
        <v>23</v>
      </c>
    </row>
    <row r="256" spans="2:9" x14ac:dyDescent="0.25">
      <c r="B256" t="s">
        <v>297</v>
      </c>
      <c r="C256" t="s">
        <v>9</v>
      </c>
      <c r="D256" s="1">
        <v>41425.853159722225</v>
      </c>
      <c r="E256">
        <v>1.5</v>
      </c>
      <c r="F256">
        <v>69.5</v>
      </c>
      <c r="G256">
        <v>-150.9093</v>
      </c>
      <c r="H256">
        <v>62.284399999999998</v>
      </c>
      <c r="I256" t="s">
        <v>23</v>
      </c>
    </row>
    <row r="257" spans="2:9" x14ac:dyDescent="0.25">
      <c r="B257" t="s">
        <v>298</v>
      </c>
      <c r="C257" t="s">
        <v>9</v>
      </c>
      <c r="D257" s="1">
        <v>41425.870196759257</v>
      </c>
      <c r="E257">
        <v>1</v>
      </c>
      <c r="F257">
        <v>9.9</v>
      </c>
      <c r="G257">
        <v>-144.72399999999999</v>
      </c>
      <c r="H257">
        <v>63.213999999999999</v>
      </c>
      <c r="I257" t="s">
        <v>196</v>
      </c>
    </row>
    <row r="258" spans="2:9" x14ac:dyDescent="0.25">
      <c r="B258" t="s">
        <v>299</v>
      </c>
      <c r="C258" t="s">
        <v>9</v>
      </c>
      <c r="D258" s="1">
        <v>41425.88480324074</v>
      </c>
      <c r="E258">
        <v>1.9</v>
      </c>
      <c r="F258">
        <v>79.3</v>
      </c>
      <c r="G258">
        <v>-166.0599</v>
      </c>
      <c r="H258">
        <v>53.8459</v>
      </c>
      <c r="I258" t="s">
        <v>52</v>
      </c>
    </row>
    <row r="259" spans="2:9" x14ac:dyDescent="0.25">
      <c r="B259" t="s">
        <v>300</v>
      </c>
      <c r="C259" t="s">
        <v>9</v>
      </c>
      <c r="D259" s="1">
        <v>41425.938738425924</v>
      </c>
      <c r="E259">
        <v>1.8</v>
      </c>
      <c r="F259">
        <v>36.299999999999997</v>
      </c>
      <c r="G259">
        <v>-151.38669999999999</v>
      </c>
      <c r="H259">
        <v>59.262</v>
      </c>
      <c r="I259" t="s">
        <v>110</v>
      </c>
    </row>
    <row r="260" spans="2:9" x14ac:dyDescent="0.25">
      <c r="B260" t="s">
        <v>301</v>
      </c>
      <c r="C260" t="s">
        <v>9</v>
      </c>
      <c r="D260" s="1">
        <v>41425.986828703702</v>
      </c>
      <c r="E260">
        <v>2</v>
      </c>
      <c r="F260">
        <v>18.600000000000001</v>
      </c>
      <c r="G260">
        <v>-148.2902</v>
      </c>
      <c r="H260">
        <v>60.080800000000004</v>
      </c>
      <c r="I260" t="s">
        <v>302</v>
      </c>
    </row>
    <row r="261" spans="2:9" x14ac:dyDescent="0.25">
      <c r="B261" t="s">
        <v>303</v>
      </c>
      <c r="C261" t="s">
        <v>9</v>
      </c>
      <c r="D261" s="1">
        <v>41426.019375000003</v>
      </c>
      <c r="E261">
        <v>2.1</v>
      </c>
      <c r="F261">
        <v>24.8</v>
      </c>
      <c r="G261">
        <v>-156.5488</v>
      </c>
      <c r="H261">
        <v>56.2592</v>
      </c>
      <c r="I261" t="s">
        <v>304</v>
      </c>
    </row>
    <row r="262" spans="2:9" x14ac:dyDescent="0.25">
      <c r="B262" t="s">
        <v>305</v>
      </c>
      <c r="C262" t="s">
        <v>9</v>
      </c>
      <c r="D262" s="1">
        <v>41426.021145833336</v>
      </c>
      <c r="E262">
        <v>0.4</v>
      </c>
      <c r="F262">
        <v>19.899999999999999</v>
      </c>
      <c r="G262">
        <v>-148.1798</v>
      </c>
      <c r="H262">
        <v>61.664400000000001</v>
      </c>
      <c r="I262" t="s">
        <v>68</v>
      </c>
    </row>
    <row r="263" spans="2:9" x14ac:dyDescent="0.25">
      <c r="B263" t="s">
        <v>306</v>
      </c>
      <c r="C263" t="s">
        <v>9</v>
      </c>
      <c r="D263" s="1">
        <v>41423.244432870371</v>
      </c>
      <c r="E263">
        <v>1.4</v>
      </c>
      <c r="F263">
        <v>110.3</v>
      </c>
      <c r="G263">
        <v>-152.8963</v>
      </c>
      <c r="H263">
        <v>60.068300000000001</v>
      </c>
      <c r="I263" t="s">
        <v>27</v>
      </c>
    </row>
    <row r="264" spans="2:9" x14ac:dyDescent="0.25">
      <c r="B264" t="s">
        <v>307</v>
      </c>
      <c r="C264" t="s">
        <v>9</v>
      </c>
      <c r="D264" s="1">
        <v>41423.261435185188</v>
      </c>
      <c r="E264">
        <v>2.5</v>
      </c>
      <c r="F264">
        <v>187.1</v>
      </c>
      <c r="G264">
        <v>-163.20330000000001</v>
      </c>
      <c r="H264">
        <v>54.87</v>
      </c>
      <c r="I264" t="s">
        <v>138</v>
      </c>
    </row>
    <row r="265" spans="2:9" x14ac:dyDescent="0.25">
      <c r="B265" t="s">
        <v>308</v>
      </c>
      <c r="C265" t="s">
        <v>9</v>
      </c>
      <c r="D265" s="1">
        <v>41423.30431712963</v>
      </c>
      <c r="E265">
        <v>1.5</v>
      </c>
      <c r="F265">
        <v>84.8</v>
      </c>
      <c r="G265">
        <v>-154.13560000000001</v>
      </c>
      <c r="H265">
        <v>58.476799999999997</v>
      </c>
      <c r="I265" t="s">
        <v>309</v>
      </c>
    </row>
    <row r="266" spans="2:9" x14ac:dyDescent="0.25">
      <c r="B266" t="s">
        <v>310</v>
      </c>
      <c r="C266" t="s">
        <v>9</v>
      </c>
      <c r="D266" s="1">
        <v>41423.337337962963</v>
      </c>
      <c r="E266">
        <v>1.4</v>
      </c>
      <c r="F266">
        <v>41.1</v>
      </c>
      <c r="G266">
        <v>-165.98079999999999</v>
      </c>
      <c r="H266">
        <v>53.393700000000003</v>
      </c>
      <c r="I266" t="s">
        <v>52</v>
      </c>
    </row>
    <row r="267" spans="2:9" x14ac:dyDescent="0.25">
      <c r="B267" t="s">
        <v>311</v>
      </c>
      <c r="C267" t="s">
        <v>9</v>
      </c>
      <c r="D267" s="1">
        <v>41423.420011574075</v>
      </c>
      <c r="E267">
        <v>1</v>
      </c>
      <c r="F267">
        <v>1</v>
      </c>
      <c r="G267">
        <v>-151.0052</v>
      </c>
      <c r="H267">
        <v>63.551400000000001</v>
      </c>
      <c r="I267" t="s">
        <v>34</v>
      </c>
    </row>
    <row r="268" spans="2:9" x14ac:dyDescent="0.25">
      <c r="B268" t="s">
        <v>312</v>
      </c>
      <c r="C268" t="s">
        <v>9</v>
      </c>
      <c r="D268" s="1">
        <v>41423.420995370368</v>
      </c>
      <c r="E268">
        <v>1</v>
      </c>
      <c r="F268">
        <v>5.6</v>
      </c>
      <c r="G268">
        <v>-149.5677</v>
      </c>
      <c r="H268">
        <v>66.287400000000005</v>
      </c>
      <c r="I268" t="s">
        <v>42</v>
      </c>
    </row>
    <row r="269" spans="2:9" x14ac:dyDescent="0.25">
      <c r="B269" t="s">
        <v>313</v>
      </c>
      <c r="C269" t="s">
        <v>9</v>
      </c>
      <c r="D269" s="1">
        <v>41423.532349537039</v>
      </c>
      <c r="E269">
        <v>1</v>
      </c>
      <c r="F269">
        <v>109.9</v>
      </c>
      <c r="G269">
        <v>-150.58869999999999</v>
      </c>
      <c r="H269">
        <v>63.164000000000001</v>
      </c>
      <c r="I269" t="s">
        <v>34</v>
      </c>
    </row>
    <row r="270" spans="2:9" x14ac:dyDescent="0.25">
      <c r="B270" t="s">
        <v>314</v>
      </c>
      <c r="C270" t="s">
        <v>9</v>
      </c>
      <c r="D270" s="1">
        <v>41423.581967592596</v>
      </c>
      <c r="E270">
        <v>1.1000000000000001</v>
      </c>
      <c r="F270">
        <v>101.5</v>
      </c>
      <c r="G270">
        <v>-150.8477</v>
      </c>
      <c r="H270">
        <v>63.184899999999999</v>
      </c>
      <c r="I270" t="s">
        <v>34</v>
      </c>
    </row>
    <row r="271" spans="2:9" x14ac:dyDescent="0.25">
      <c r="B271" t="s">
        <v>315</v>
      </c>
      <c r="C271" t="s">
        <v>9</v>
      </c>
      <c r="D271" s="1">
        <v>41423.598506944443</v>
      </c>
      <c r="E271">
        <v>1.6</v>
      </c>
      <c r="F271">
        <v>97.1</v>
      </c>
      <c r="G271">
        <v>-154.17269999999999</v>
      </c>
      <c r="H271">
        <v>58.7624</v>
      </c>
      <c r="I271" t="s">
        <v>216</v>
      </c>
    </row>
    <row r="272" spans="2:9" x14ac:dyDescent="0.25">
      <c r="B272" t="s">
        <v>316</v>
      </c>
      <c r="C272" t="s">
        <v>9</v>
      </c>
      <c r="D272" s="1">
        <v>41423.671099537038</v>
      </c>
      <c r="E272">
        <v>2.2999999999999998</v>
      </c>
      <c r="F272">
        <v>24.9</v>
      </c>
      <c r="G272">
        <v>-153.87700000000001</v>
      </c>
      <c r="H272">
        <v>56.879899999999999</v>
      </c>
      <c r="I272" t="s">
        <v>309</v>
      </c>
    </row>
    <row r="273" spans="2:9" x14ac:dyDescent="0.25">
      <c r="B273" t="s">
        <v>317</v>
      </c>
      <c r="C273" t="s">
        <v>9</v>
      </c>
      <c r="D273" s="1">
        <v>41423.909467592595</v>
      </c>
      <c r="E273">
        <v>1.7</v>
      </c>
      <c r="F273">
        <v>10.9</v>
      </c>
      <c r="G273">
        <v>-138.08320000000001</v>
      </c>
      <c r="H273">
        <v>59.045299999999997</v>
      </c>
      <c r="I273" t="s">
        <v>157</v>
      </c>
    </row>
    <row r="274" spans="2:9" x14ac:dyDescent="0.25">
      <c r="B274" t="s">
        <v>318</v>
      </c>
      <c r="C274" t="s">
        <v>9</v>
      </c>
      <c r="D274" s="1">
        <v>41423.980474537035</v>
      </c>
      <c r="E274">
        <v>1</v>
      </c>
      <c r="F274">
        <v>118.4</v>
      </c>
      <c r="G274">
        <v>-149.815</v>
      </c>
      <c r="H274">
        <v>63.6008</v>
      </c>
      <c r="I274" t="s">
        <v>34</v>
      </c>
    </row>
    <row r="275" spans="2:9" x14ac:dyDescent="0.25">
      <c r="B275" t="s">
        <v>319</v>
      </c>
      <c r="C275" t="s">
        <v>9</v>
      </c>
      <c r="D275" s="1">
        <v>41426.069537037038</v>
      </c>
      <c r="E275">
        <v>3.1</v>
      </c>
      <c r="F275">
        <v>118.4</v>
      </c>
      <c r="G275">
        <v>-174.92750000000001</v>
      </c>
      <c r="H275">
        <v>52.192799999999998</v>
      </c>
      <c r="I275" t="s">
        <v>243</v>
      </c>
    </row>
    <row r="276" spans="2:9" x14ac:dyDescent="0.25">
      <c r="B276" t="s">
        <v>320</v>
      </c>
      <c r="C276" t="s">
        <v>9</v>
      </c>
      <c r="D276" s="1">
        <v>41426.081689814811</v>
      </c>
      <c r="E276">
        <v>2.7</v>
      </c>
      <c r="F276">
        <v>25.7</v>
      </c>
      <c r="G276">
        <v>-178.2133</v>
      </c>
      <c r="H276">
        <v>51.317</v>
      </c>
      <c r="I276" t="s">
        <v>127</v>
      </c>
    </row>
    <row r="277" spans="2:9" x14ac:dyDescent="0.25">
      <c r="B277" t="s">
        <v>321</v>
      </c>
      <c r="C277" t="s">
        <v>9</v>
      </c>
      <c r="D277" s="1">
        <v>41426.115358796298</v>
      </c>
      <c r="E277">
        <v>1.2</v>
      </c>
      <c r="F277">
        <v>10.1</v>
      </c>
      <c r="G277">
        <v>-150.86060000000001</v>
      </c>
      <c r="H277">
        <v>60.936500000000002</v>
      </c>
      <c r="I277" t="s">
        <v>125</v>
      </c>
    </row>
    <row r="278" spans="2:9" x14ac:dyDescent="0.25">
      <c r="B278" t="s">
        <v>322</v>
      </c>
      <c r="C278" t="s">
        <v>9</v>
      </c>
      <c r="D278" s="1">
        <v>41426.137442129628</v>
      </c>
      <c r="E278">
        <v>1.5</v>
      </c>
      <c r="F278">
        <v>30.2</v>
      </c>
      <c r="G278">
        <v>-149.57550000000001</v>
      </c>
      <c r="H278">
        <v>61.904800000000002</v>
      </c>
      <c r="I278" t="s">
        <v>323</v>
      </c>
    </row>
    <row r="279" spans="2:9" x14ac:dyDescent="0.25">
      <c r="B279" t="s">
        <v>324</v>
      </c>
      <c r="C279" t="s">
        <v>9</v>
      </c>
      <c r="D279" s="1">
        <v>41426.154537037037</v>
      </c>
      <c r="E279">
        <v>1.4</v>
      </c>
      <c r="F279">
        <v>0.2</v>
      </c>
      <c r="G279">
        <v>-142.56200000000001</v>
      </c>
      <c r="H279">
        <v>60.539499999999997</v>
      </c>
      <c r="I279" t="s">
        <v>79</v>
      </c>
    </row>
    <row r="280" spans="2:9" x14ac:dyDescent="0.25">
      <c r="B280" t="s">
        <v>325</v>
      </c>
      <c r="C280" t="s">
        <v>9</v>
      </c>
      <c r="D280" s="1">
        <v>41426.172349537039</v>
      </c>
      <c r="E280">
        <v>1.5</v>
      </c>
      <c r="F280">
        <v>0.1</v>
      </c>
      <c r="G280">
        <v>-148.7543</v>
      </c>
      <c r="H280">
        <v>63.846699999999998</v>
      </c>
      <c r="I280" t="s">
        <v>57</v>
      </c>
    </row>
    <row r="281" spans="2:9" x14ac:dyDescent="0.25">
      <c r="B281" t="s">
        <v>326</v>
      </c>
      <c r="C281" t="s">
        <v>9</v>
      </c>
      <c r="D281" s="1">
        <v>41426.184756944444</v>
      </c>
      <c r="E281">
        <v>1.3</v>
      </c>
      <c r="F281">
        <v>53.9</v>
      </c>
      <c r="G281">
        <v>-148.35509999999999</v>
      </c>
      <c r="H281">
        <v>62.938800000000001</v>
      </c>
      <c r="I281" t="s">
        <v>34</v>
      </c>
    </row>
    <row r="282" spans="2:9" x14ac:dyDescent="0.25">
      <c r="B282" t="s">
        <v>327</v>
      </c>
      <c r="C282" t="s">
        <v>9</v>
      </c>
      <c r="D282" s="1">
        <v>41426.207118055558</v>
      </c>
      <c r="E282">
        <v>0.7</v>
      </c>
      <c r="F282">
        <v>20.3</v>
      </c>
      <c r="G282">
        <v>-148.94399999999999</v>
      </c>
      <c r="H282">
        <v>62.8962</v>
      </c>
      <c r="I282" t="s">
        <v>34</v>
      </c>
    </row>
    <row r="283" spans="2:9" x14ac:dyDescent="0.25">
      <c r="B283" t="s">
        <v>328</v>
      </c>
      <c r="C283" t="s">
        <v>9</v>
      </c>
      <c r="D283" s="1">
        <v>41426.211331018516</v>
      </c>
      <c r="E283">
        <v>1.9</v>
      </c>
      <c r="F283">
        <v>61.7</v>
      </c>
      <c r="G283">
        <v>-150.85059999999999</v>
      </c>
      <c r="H283">
        <v>62.1111</v>
      </c>
      <c r="I283" t="s">
        <v>23</v>
      </c>
    </row>
    <row r="284" spans="2:9" x14ac:dyDescent="0.25">
      <c r="B284" t="s">
        <v>329</v>
      </c>
      <c r="C284" t="s">
        <v>9</v>
      </c>
      <c r="D284" s="1">
        <v>41426.213796296295</v>
      </c>
      <c r="E284">
        <v>2</v>
      </c>
      <c r="F284">
        <v>0</v>
      </c>
      <c r="G284">
        <v>-152.66550000000001</v>
      </c>
      <c r="H284">
        <v>62.1203</v>
      </c>
      <c r="I284" t="s">
        <v>23</v>
      </c>
    </row>
    <row r="285" spans="2:9" x14ac:dyDescent="0.25">
      <c r="B285" t="s">
        <v>330</v>
      </c>
      <c r="C285" t="s">
        <v>9</v>
      </c>
      <c r="D285" s="1">
        <v>41426.217499999999</v>
      </c>
      <c r="E285">
        <v>2.2999999999999998</v>
      </c>
      <c r="F285">
        <v>101.6</v>
      </c>
      <c r="G285">
        <v>-152.8646</v>
      </c>
      <c r="H285">
        <v>59.571599999999997</v>
      </c>
      <c r="I285" t="s">
        <v>60</v>
      </c>
    </row>
    <row r="286" spans="2:9" x14ac:dyDescent="0.25">
      <c r="B286" t="s">
        <v>331</v>
      </c>
      <c r="C286" t="s">
        <v>9</v>
      </c>
      <c r="D286" s="1">
        <v>41426.453969907408</v>
      </c>
      <c r="E286">
        <v>1.8</v>
      </c>
      <c r="F286">
        <v>2.1</v>
      </c>
      <c r="G286">
        <v>-147.6499</v>
      </c>
      <c r="H286">
        <v>60.590899999999998</v>
      </c>
      <c r="I286" t="s">
        <v>14</v>
      </c>
    </row>
    <row r="287" spans="2:9" x14ac:dyDescent="0.25">
      <c r="B287" t="s">
        <v>332</v>
      </c>
      <c r="C287" t="s">
        <v>9</v>
      </c>
      <c r="D287" s="1">
        <v>41426.475740740738</v>
      </c>
      <c r="E287">
        <v>1.1000000000000001</v>
      </c>
      <c r="F287">
        <v>20.100000000000001</v>
      </c>
      <c r="G287">
        <v>-140.96899999999999</v>
      </c>
      <c r="H287">
        <v>60.182400000000001</v>
      </c>
      <c r="I287" t="s">
        <v>79</v>
      </c>
    </row>
    <row r="288" spans="2:9" x14ac:dyDescent="0.25">
      <c r="B288" t="s">
        <v>333</v>
      </c>
      <c r="C288" t="s">
        <v>9</v>
      </c>
      <c r="D288" s="1">
        <v>41426.501226851855</v>
      </c>
      <c r="E288">
        <v>2</v>
      </c>
      <c r="F288">
        <v>5.2</v>
      </c>
      <c r="G288">
        <v>-147.37100000000001</v>
      </c>
      <c r="H288">
        <v>63.5383</v>
      </c>
      <c r="I288" t="s">
        <v>34</v>
      </c>
    </row>
    <row r="289" spans="2:9" x14ac:dyDescent="0.25">
      <c r="B289" t="s">
        <v>334</v>
      </c>
      <c r="C289" t="s">
        <v>9</v>
      </c>
      <c r="D289" s="1">
        <v>41426.49931712963</v>
      </c>
      <c r="E289">
        <v>1.3</v>
      </c>
      <c r="F289">
        <v>25.4</v>
      </c>
      <c r="G289">
        <v>-146.547</v>
      </c>
      <c r="H289">
        <v>61.520899999999997</v>
      </c>
      <c r="I289" t="s">
        <v>25</v>
      </c>
    </row>
    <row r="290" spans="2:9" x14ac:dyDescent="0.25">
      <c r="B290" t="s">
        <v>335</v>
      </c>
      <c r="C290" t="s">
        <v>9</v>
      </c>
      <c r="D290" s="1">
        <v>41426.507407407407</v>
      </c>
      <c r="E290">
        <v>1.3</v>
      </c>
      <c r="F290">
        <v>0.6</v>
      </c>
      <c r="G290">
        <v>-141.3579</v>
      </c>
      <c r="H290">
        <v>60.1342</v>
      </c>
      <c r="I290" t="s">
        <v>79</v>
      </c>
    </row>
    <row r="291" spans="2:9" x14ac:dyDescent="0.25">
      <c r="B291" t="s">
        <v>336</v>
      </c>
      <c r="C291" t="s">
        <v>9</v>
      </c>
      <c r="D291" s="1">
        <v>41426.570740740739</v>
      </c>
      <c r="E291">
        <v>1</v>
      </c>
      <c r="F291">
        <v>17.100000000000001</v>
      </c>
      <c r="G291">
        <v>-147.60820000000001</v>
      </c>
      <c r="H291">
        <v>63.510100000000001</v>
      </c>
      <c r="I291" t="s">
        <v>34</v>
      </c>
    </row>
    <row r="292" spans="2:9" x14ac:dyDescent="0.25">
      <c r="B292" t="s">
        <v>337</v>
      </c>
      <c r="C292" t="s">
        <v>9</v>
      </c>
      <c r="D292" s="1">
        <v>41426.619444444441</v>
      </c>
      <c r="E292">
        <v>3.4</v>
      </c>
      <c r="F292">
        <v>39.5</v>
      </c>
      <c r="G292">
        <v>-146.44040000000001</v>
      </c>
      <c r="H292">
        <v>61.6126</v>
      </c>
      <c r="I292" t="s">
        <v>25</v>
      </c>
    </row>
    <row r="293" spans="2:9" x14ac:dyDescent="0.25">
      <c r="B293" t="s">
        <v>338</v>
      </c>
      <c r="C293" t="s">
        <v>9</v>
      </c>
      <c r="D293" s="1">
        <v>41426.650821759256</v>
      </c>
      <c r="E293">
        <v>2.4</v>
      </c>
      <c r="F293">
        <v>12.4</v>
      </c>
      <c r="G293">
        <v>-178.11770000000001</v>
      </c>
      <c r="H293">
        <v>51.396500000000003</v>
      </c>
      <c r="I293" t="s">
        <v>144</v>
      </c>
    </row>
    <row r="294" spans="2:9" x14ac:dyDescent="0.25">
      <c r="B294" t="s">
        <v>339</v>
      </c>
      <c r="C294" t="s">
        <v>9</v>
      </c>
      <c r="D294" s="1">
        <v>41426.6721412037</v>
      </c>
      <c r="E294">
        <v>1.5</v>
      </c>
      <c r="F294">
        <v>43.6</v>
      </c>
      <c r="G294">
        <v>-147.7876</v>
      </c>
      <c r="H294">
        <v>62.670299999999997</v>
      </c>
      <c r="I294" t="s">
        <v>34</v>
      </c>
    </row>
    <row r="295" spans="2:9" x14ac:dyDescent="0.25">
      <c r="B295" t="s">
        <v>340</v>
      </c>
      <c r="C295" t="s">
        <v>9</v>
      </c>
      <c r="D295" s="1">
        <v>41426.676493055558</v>
      </c>
      <c r="E295">
        <v>1.4</v>
      </c>
      <c r="F295">
        <v>86</v>
      </c>
      <c r="G295">
        <v>-151.69730000000001</v>
      </c>
      <c r="H295">
        <v>61.698900000000002</v>
      </c>
      <c r="I295" t="s">
        <v>50</v>
      </c>
    </row>
    <row r="296" spans="2:9" x14ac:dyDescent="0.25">
      <c r="B296" t="s">
        <v>341</v>
      </c>
      <c r="C296" t="s">
        <v>9</v>
      </c>
      <c r="D296" s="1">
        <v>41426.681215277778</v>
      </c>
      <c r="E296">
        <v>1.4</v>
      </c>
      <c r="F296">
        <v>37.1</v>
      </c>
      <c r="G296">
        <v>-150.15</v>
      </c>
      <c r="H296">
        <v>61.054400000000001</v>
      </c>
      <c r="I296" t="s">
        <v>73</v>
      </c>
    </row>
    <row r="297" spans="2:9" x14ac:dyDescent="0.25">
      <c r="B297" t="s">
        <v>342</v>
      </c>
      <c r="C297" t="s">
        <v>9</v>
      </c>
      <c r="D297" s="1">
        <v>41426.696134259262</v>
      </c>
      <c r="E297">
        <v>1.6</v>
      </c>
      <c r="F297">
        <v>35.6</v>
      </c>
      <c r="G297">
        <v>-152.29810000000001</v>
      </c>
      <c r="H297">
        <v>59.826900000000002</v>
      </c>
      <c r="I297" t="s">
        <v>60</v>
      </c>
    </row>
    <row r="298" spans="2:9" x14ac:dyDescent="0.25">
      <c r="B298" t="s">
        <v>343</v>
      </c>
      <c r="C298" t="s">
        <v>9</v>
      </c>
      <c r="D298" s="1">
        <v>41426.723715277774</v>
      </c>
      <c r="E298">
        <v>2.2999999999999998</v>
      </c>
      <c r="F298">
        <v>15.8</v>
      </c>
      <c r="G298">
        <v>-176.1454</v>
      </c>
      <c r="H298">
        <v>51.124200000000002</v>
      </c>
      <c r="I298" t="s">
        <v>90</v>
      </c>
    </row>
    <row r="299" spans="2:9" x14ac:dyDescent="0.25">
      <c r="B299" t="s">
        <v>344</v>
      </c>
      <c r="C299" t="s">
        <v>9</v>
      </c>
      <c r="D299" s="1">
        <v>41426.753611111111</v>
      </c>
      <c r="E299">
        <v>2.6</v>
      </c>
      <c r="F299">
        <v>99.7</v>
      </c>
      <c r="G299">
        <v>-149.94</v>
      </c>
      <c r="H299">
        <v>63.129600000000003</v>
      </c>
      <c r="I299" t="s">
        <v>34</v>
      </c>
    </row>
    <row r="300" spans="2:9" x14ac:dyDescent="0.25">
      <c r="B300" t="s">
        <v>345</v>
      </c>
      <c r="C300" t="s">
        <v>9</v>
      </c>
      <c r="D300" s="1">
        <v>41426.823240740741</v>
      </c>
      <c r="E300">
        <v>1.4</v>
      </c>
      <c r="F300">
        <v>12</v>
      </c>
      <c r="G300">
        <v>-140.35939999999999</v>
      </c>
      <c r="H300">
        <v>61.388300000000001</v>
      </c>
      <c r="I300" t="s">
        <v>346</v>
      </c>
    </row>
    <row r="301" spans="2:9" x14ac:dyDescent="0.25">
      <c r="B301" t="s">
        <v>347</v>
      </c>
      <c r="C301" t="s">
        <v>9</v>
      </c>
      <c r="D301" s="1">
        <v>41426.831712962965</v>
      </c>
      <c r="E301">
        <v>2.4</v>
      </c>
      <c r="F301">
        <v>0</v>
      </c>
      <c r="G301">
        <v>-140.91</v>
      </c>
      <c r="H301">
        <v>60.157600000000002</v>
      </c>
      <c r="I301" t="s">
        <v>79</v>
      </c>
    </row>
    <row r="302" spans="2:9" x14ac:dyDescent="0.25">
      <c r="B302" t="s">
        <v>348</v>
      </c>
      <c r="C302" t="s">
        <v>9</v>
      </c>
      <c r="D302" s="1">
        <v>41426.840509259258</v>
      </c>
      <c r="E302">
        <v>1.3</v>
      </c>
      <c r="F302">
        <v>17</v>
      </c>
      <c r="G302">
        <v>-140.88919999999999</v>
      </c>
      <c r="H302">
        <v>60.100999999999999</v>
      </c>
      <c r="I302" t="s">
        <v>79</v>
      </c>
    </row>
    <row r="303" spans="2:9" x14ac:dyDescent="0.25">
      <c r="B303" t="s">
        <v>349</v>
      </c>
      <c r="C303" t="s">
        <v>9</v>
      </c>
      <c r="D303" s="1">
        <v>41426.843321759261</v>
      </c>
      <c r="E303">
        <v>1.6</v>
      </c>
      <c r="F303">
        <v>10.7</v>
      </c>
      <c r="G303">
        <v>-143.3426</v>
      </c>
      <c r="H303">
        <v>60.512900000000002</v>
      </c>
      <c r="I303" t="s">
        <v>79</v>
      </c>
    </row>
    <row r="304" spans="2:9" x14ac:dyDescent="0.25">
      <c r="B304" t="s">
        <v>350</v>
      </c>
      <c r="C304" t="s">
        <v>9</v>
      </c>
      <c r="D304" s="1">
        <v>41426.860706018517</v>
      </c>
      <c r="E304">
        <v>1.5</v>
      </c>
      <c r="F304">
        <v>34.1</v>
      </c>
      <c r="G304">
        <v>-149.99619999999999</v>
      </c>
      <c r="H304">
        <v>60.843200000000003</v>
      </c>
      <c r="I304" t="s">
        <v>73</v>
      </c>
    </row>
    <row r="305" spans="2:9" x14ac:dyDescent="0.25">
      <c r="B305" t="s">
        <v>351</v>
      </c>
      <c r="C305" t="s">
        <v>9</v>
      </c>
      <c r="D305" s="1">
        <v>41426.867442129631</v>
      </c>
      <c r="E305">
        <v>0.4</v>
      </c>
      <c r="F305">
        <v>17.3</v>
      </c>
      <c r="G305">
        <v>-148.6129</v>
      </c>
      <c r="H305">
        <v>62.8767</v>
      </c>
      <c r="I305" t="s">
        <v>34</v>
      </c>
    </row>
    <row r="306" spans="2:9" x14ac:dyDescent="0.25">
      <c r="B306" t="s">
        <v>352</v>
      </c>
      <c r="C306" t="s">
        <v>9</v>
      </c>
      <c r="D306" s="1">
        <v>41426.072002314817</v>
      </c>
      <c r="E306">
        <v>0.5</v>
      </c>
      <c r="F306">
        <v>2.8</v>
      </c>
      <c r="G306">
        <v>-153.0761</v>
      </c>
      <c r="H306">
        <v>60.0319</v>
      </c>
      <c r="I306" t="s">
        <v>27</v>
      </c>
    </row>
    <row r="307" spans="2:9" x14ac:dyDescent="0.25">
      <c r="B307" t="s">
        <v>353</v>
      </c>
      <c r="C307" t="s">
        <v>9</v>
      </c>
      <c r="D307" s="1">
        <v>41426.943449074075</v>
      </c>
      <c r="E307">
        <v>1.7</v>
      </c>
      <c r="F307">
        <v>70.599999999999994</v>
      </c>
      <c r="G307">
        <v>-151.78559999999999</v>
      </c>
      <c r="H307">
        <v>60.630600000000001</v>
      </c>
      <c r="I307" t="s">
        <v>125</v>
      </c>
    </row>
    <row r="308" spans="2:9" x14ac:dyDescent="0.25">
      <c r="B308" t="s">
        <v>354</v>
      </c>
      <c r="C308" t="s">
        <v>9</v>
      </c>
      <c r="D308" s="1">
        <v>41426.951631944445</v>
      </c>
      <c r="E308">
        <v>1.1000000000000001</v>
      </c>
      <c r="F308">
        <v>94.4</v>
      </c>
      <c r="G308">
        <v>-149.72</v>
      </c>
      <c r="H308">
        <v>63.447099999999999</v>
      </c>
      <c r="I308" t="s">
        <v>34</v>
      </c>
    </row>
    <row r="309" spans="2:9" x14ac:dyDescent="0.25">
      <c r="B309" t="s">
        <v>355</v>
      </c>
      <c r="C309" t="s">
        <v>9</v>
      </c>
      <c r="D309" s="1">
        <v>41426.98133101852</v>
      </c>
      <c r="E309">
        <v>2.6</v>
      </c>
      <c r="F309">
        <v>25.9</v>
      </c>
      <c r="G309">
        <v>-178.18510000000001</v>
      </c>
      <c r="H309">
        <v>51.313200000000002</v>
      </c>
      <c r="I309" t="s">
        <v>144</v>
      </c>
    </row>
    <row r="310" spans="2:9" x14ac:dyDescent="0.25">
      <c r="B310" t="s">
        <v>356</v>
      </c>
      <c r="C310" t="s">
        <v>9</v>
      </c>
      <c r="D310" s="1">
        <v>41427.006944444445</v>
      </c>
      <c r="E310">
        <v>3.2</v>
      </c>
      <c r="F310">
        <v>100</v>
      </c>
      <c r="G310">
        <v>-152.10489999999999</v>
      </c>
      <c r="H310">
        <v>61.173000000000002</v>
      </c>
      <c r="I310" t="s">
        <v>125</v>
      </c>
    </row>
    <row r="311" spans="2:9" x14ac:dyDescent="0.25">
      <c r="B311" t="s">
        <v>357</v>
      </c>
      <c r="C311" t="s">
        <v>9</v>
      </c>
      <c r="D311" s="1">
        <v>41427.019108796296</v>
      </c>
      <c r="E311">
        <v>1.9</v>
      </c>
      <c r="F311">
        <v>32.4</v>
      </c>
      <c r="G311">
        <v>-152.1079</v>
      </c>
      <c r="H311">
        <v>59.861199999999997</v>
      </c>
      <c r="I311" t="s">
        <v>60</v>
      </c>
    </row>
    <row r="312" spans="2:9" x14ac:dyDescent="0.25">
      <c r="B312" t="s">
        <v>358</v>
      </c>
      <c r="C312" t="s">
        <v>9</v>
      </c>
      <c r="D312" s="1">
        <v>41427.023009259261</v>
      </c>
      <c r="E312">
        <v>1.3</v>
      </c>
      <c r="F312">
        <v>24.2</v>
      </c>
      <c r="G312">
        <v>-147.12129999999999</v>
      </c>
      <c r="H312">
        <v>60.9178</v>
      </c>
      <c r="I312" t="s">
        <v>25</v>
      </c>
    </row>
    <row r="313" spans="2:9" x14ac:dyDescent="0.25">
      <c r="B313" t="s">
        <v>359</v>
      </c>
      <c r="C313" t="s">
        <v>9</v>
      </c>
      <c r="D313" s="1">
        <v>41427.024351851855</v>
      </c>
      <c r="E313">
        <v>1.3</v>
      </c>
      <c r="F313">
        <v>27.3</v>
      </c>
      <c r="G313">
        <v>-149.51320000000001</v>
      </c>
      <c r="H313">
        <v>61.750700000000002</v>
      </c>
      <c r="I313" t="s">
        <v>360</v>
      </c>
    </row>
    <row r="314" spans="2:9" x14ac:dyDescent="0.25">
      <c r="B314" t="s">
        <v>361</v>
      </c>
      <c r="C314" t="s">
        <v>9</v>
      </c>
      <c r="D314" s="1">
        <v>41427.045740740738</v>
      </c>
      <c r="E314">
        <v>1.5</v>
      </c>
      <c r="F314">
        <v>17.8</v>
      </c>
      <c r="G314">
        <v>-140.9735</v>
      </c>
      <c r="H314">
        <v>60.052300000000002</v>
      </c>
      <c r="I314" t="s">
        <v>79</v>
      </c>
    </row>
    <row r="315" spans="2:9" x14ac:dyDescent="0.25">
      <c r="B315" t="s">
        <v>362</v>
      </c>
      <c r="C315" t="s">
        <v>9</v>
      </c>
      <c r="D315" s="1">
        <v>41427.076562499999</v>
      </c>
      <c r="E315">
        <v>1.1000000000000001</v>
      </c>
      <c r="F315">
        <v>22.2</v>
      </c>
      <c r="G315">
        <v>-146.512</v>
      </c>
      <c r="H315">
        <v>61.146099999999997</v>
      </c>
      <c r="I315" t="s">
        <v>25</v>
      </c>
    </row>
    <row r="316" spans="2:9" x14ac:dyDescent="0.25">
      <c r="B316" t="s">
        <v>363</v>
      </c>
      <c r="C316" t="s">
        <v>9</v>
      </c>
      <c r="D316" s="1">
        <v>41427.084699074076</v>
      </c>
      <c r="E316">
        <v>1.2</v>
      </c>
      <c r="F316">
        <v>19.600000000000001</v>
      </c>
      <c r="G316">
        <v>-140.79810000000001</v>
      </c>
      <c r="H316">
        <v>60.025399999999998</v>
      </c>
      <c r="I316" t="s">
        <v>157</v>
      </c>
    </row>
    <row r="317" spans="2:9" x14ac:dyDescent="0.25">
      <c r="B317" t="s">
        <v>364</v>
      </c>
      <c r="C317" t="s">
        <v>9</v>
      </c>
      <c r="D317" s="1">
        <v>41427.087245370371</v>
      </c>
      <c r="E317">
        <v>2</v>
      </c>
      <c r="F317">
        <v>3.1</v>
      </c>
      <c r="G317">
        <v>-150.00139999999999</v>
      </c>
      <c r="H317">
        <v>62.2913</v>
      </c>
      <c r="I317" t="s">
        <v>23</v>
      </c>
    </row>
    <row r="318" spans="2:9" x14ac:dyDescent="0.25">
      <c r="B318" t="s">
        <v>365</v>
      </c>
      <c r="C318" t="s">
        <v>9</v>
      </c>
      <c r="D318" s="1">
        <v>41427.097685185188</v>
      </c>
      <c r="E318">
        <v>1.9</v>
      </c>
      <c r="F318">
        <v>114.4</v>
      </c>
      <c r="G318">
        <v>-151.88740000000001</v>
      </c>
      <c r="H318">
        <v>61.683900000000001</v>
      </c>
      <c r="I318" t="s">
        <v>50</v>
      </c>
    </row>
    <row r="319" spans="2:9" x14ac:dyDescent="0.25">
      <c r="B319" t="s">
        <v>366</v>
      </c>
      <c r="C319" t="s">
        <v>9</v>
      </c>
      <c r="D319" s="1">
        <v>41427.100717592592</v>
      </c>
      <c r="E319">
        <v>1.8</v>
      </c>
      <c r="F319">
        <v>65.8</v>
      </c>
      <c r="G319">
        <v>-151.99100000000001</v>
      </c>
      <c r="H319">
        <v>60.268099999999997</v>
      </c>
      <c r="I319" t="s">
        <v>164</v>
      </c>
    </row>
    <row r="320" spans="2:9" x14ac:dyDescent="0.25">
      <c r="B320" t="s">
        <v>367</v>
      </c>
      <c r="C320" t="s">
        <v>9</v>
      </c>
      <c r="D320" s="1">
        <v>41427.108854166669</v>
      </c>
      <c r="E320">
        <v>1.6</v>
      </c>
      <c r="F320">
        <v>30.1</v>
      </c>
      <c r="G320">
        <v>-148.36109999999999</v>
      </c>
      <c r="H320">
        <v>62.072600000000001</v>
      </c>
      <c r="I320" t="s">
        <v>68</v>
      </c>
    </row>
    <row r="321" spans="2:9" x14ac:dyDescent="0.25">
      <c r="B321" t="s">
        <v>368</v>
      </c>
      <c r="C321" t="s">
        <v>9</v>
      </c>
      <c r="D321" s="1">
        <v>41427.156261574077</v>
      </c>
      <c r="E321">
        <v>1.7</v>
      </c>
      <c r="F321">
        <v>14.7</v>
      </c>
      <c r="G321">
        <v>-140.9264</v>
      </c>
      <c r="H321">
        <v>60.099200000000003</v>
      </c>
      <c r="I321" t="s">
        <v>79</v>
      </c>
    </row>
    <row r="322" spans="2:9" x14ac:dyDescent="0.25">
      <c r="B322" t="s">
        <v>369</v>
      </c>
      <c r="C322" t="s">
        <v>9</v>
      </c>
      <c r="D322" s="1">
        <v>41427.186435185184</v>
      </c>
      <c r="E322">
        <v>1.4</v>
      </c>
      <c r="F322">
        <v>90</v>
      </c>
      <c r="G322">
        <v>-152.63560000000001</v>
      </c>
      <c r="H322">
        <v>60.303400000000003</v>
      </c>
      <c r="I322" t="s">
        <v>27</v>
      </c>
    </row>
    <row r="323" spans="2:9" x14ac:dyDescent="0.25">
      <c r="B323" t="s">
        <v>370</v>
      </c>
      <c r="C323" t="s">
        <v>9</v>
      </c>
      <c r="D323" s="1">
        <v>41427.203217592592</v>
      </c>
      <c r="E323">
        <v>1.6</v>
      </c>
      <c r="F323">
        <v>5.8</v>
      </c>
      <c r="G323">
        <v>-140.90129999999999</v>
      </c>
      <c r="H323">
        <v>60.120100000000001</v>
      </c>
      <c r="I323" t="s">
        <v>79</v>
      </c>
    </row>
    <row r="324" spans="2:9" x14ac:dyDescent="0.25">
      <c r="B324" t="s">
        <v>371</v>
      </c>
      <c r="C324" t="s">
        <v>9</v>
      </c>
      <c r="D324" s="1">
        <v>41427.213125000002</v>
      </c>
      <c r="E324">
        <v>2.7</v>
      </c>
      <c r="F324">
        <v>104.5</v>
      </c>
      <c r="G324">
        <v>-153.6105</v>
      </c>
      <c r="H324">
        <v>59.241399999999999</v>
      </c>
      <c r="I324" t="s">
        <v>216</v>
      </c>
    </row>
    <row r="325" spans="2:9" x14ac:dyDescent="0.25">
      <c r="B325" t="s">
        <v>372</v>
      </c>
      <c r="C325" t="s">
        <v>9</v>
      </c>
      <c r="D325" s="1">
        <v>41427.221018518518</v>
      </c>
      <c r="E325">
        <v>1.1000000000000001</v>
      </c>
      <c r="F325">
        <v>17.899999999999999</v>
      </c>
      <c r="G325">
        <v>-151.005</v>
      </c>
      <c r="H325">
        <v>62.817300000000003</v>
      </c>
      <c r="I325" t="s">
        <v>23</v>
      </c>
    </row>
    <row r="326" spans="2:9" x14ac:dyDescent="0.25">
      <c r="B326" t="s">
        <v>373</v>
      </c>
      <c r="C326" t="s">
        <v>9</v>
      </c>
      <c r="D326" s="1">
        <v>41427.313159722224</v>
      </c>
      <c r="E326">
        <v>1.1000000000000001</v>
      </c>
      <c r="F326">
        <v>17.3</v>
      </c>
      <c r="G326">
        <v>-141.2809</v>
      </c>
      <c r="H326">
        <v>60.314300000000003</v>
      </c>
      <c r="I326" t="s">
        <v>79</v>
      </c>
    </row>
    <row r="327" spans="2:9" x14ac:dyDescent="0.25">
      <c r="B327" t="s">
        <v>374</v>
      </c>
      <c r="C327" t="s">
        <v>9</v>
      </c>
      <c r="D327" s="1">
        <v>41427.324513888889</v>
      </c>
      <c r="E327">
        <v>0.8</v>
      </c>
      <c r="F327">
        <v>21.6</v>
      </c>
      <c r="G327">
        <v>-150.53290000000001</v>
      </c>
      <c r="H327">
        <v>61.588900000000002</v>
      </c>
      <c r="I327" t="s">
        <v>16</v>
      </c>
    </row>
    <row r="328" spans="2:9" x14ac:dyDescent="0.25">
      <c r="B328" t="s">
        <v>375</v>
      </c>
      <c r="C328" t="s">
        <v>9</v>
      </c>
      <c r="D328" s="1">
        <v>41427.345057870371</v>
      </c>
      <c r="E328">
        <v>1</v>
      </c>
      <c r="F328">
        <v>18.8</v>
      </c>
      <c r="G328">
        <v>-146.4727</v>
      </c>
      <c r="H328">
        <v>60.915599999999998</v>
      </c>
      <c r="I328" t="s">
        <v>25</v>
      </c>
    </row>
    <row r="329" spans="2:9" x14ac:dyDescent="0.25">
      <c r="B329" t="s">
        <v>376</v>
      </c>
      <c r="C329" t="s">
        <v>9</v>
      </c>
      <c r="D329" s="1">
        <v>41427.360000000001</v>
      </c>
      <c r="E329">
        <v>2</v>
      </c>
      <c r="F329">
        <v>0</v>
      </c>
      <c r="G329">
        <v>-145.21960000000001</v>
      </c>
      <c r="H329">
        <v>63.266500000000001</v>
      </c>
      <c r="I329" t="s">
        <v>196</v>
      </c>
    </row>
    <row r="330" spans="2:9" x14ac:dyDescent="0.25">
      <c r="B330" t="s">
        <v>377</v>
      </c>
      <c r="C330" t="s">
        <v>9</v>
      </c>
      <c r="D330" s="1">
        <v>41427.377303240741</v>
      </c>
      <c r="E330">
        <v>0.9</v>
      </c>
      <c r="F330">
        <v>20.399999999999999</v>
      </c>
      <c r="G330">
        <v>-149.0668</v>
      </c>
      <c r="H330">
        <v>64.777299999999997</v>
      </c>
      <c r="I330" t="s">
        <v>32</v>
      </c>
    </row>
    <row r="331" spans="2:9" x14ac:dyDescent="0.25">
      <c r="B331" t="s">
        <v>378</v>
      </c>
      <c r="C331" t="s">
        <v>9</v>
      </c>
      <c r="D331" s="1">
        <v>41427.393784722219</v>
      </c>
      <c r="E331">
        <v>1.1000000000000001</v>
      </c>
      <c r="F331">
        <v>100.2</v>
      </c>
      <c r="G331">
        <v>-150.25210000000001</v>
      </c>
      <c r="H331">
        <v>63.355600000000003</v>
      </c>
      <c r="I331" t="s">
        <v>34</v>
      </c>
    </row>
    <row r="332" spans="2:9" x14ac:dyDescent="0.25">
      <c r="B332" t="s">
        <v>379</v>
      </c>
      <c r="C332" t="s">
        <v>9</v>
      </c>
      <c r="D332" s="1">
        <v>41427.399618055555</v>
      </c>
      <c r="E332">
        <v>1.5</v>
      </c>
      <c r="F332">
        <v>22.8</v>
      </c>
      <c r="G332">
        <v>-147.1206</v>
      </c>
      <c r="H332">
        <v>63.883000000000003</v>
      </c>
      <c r="I332" t="s">
        <v>380</v>
      </c>
    </row>
    <row r="333" spans="2:9" x14ac:dyDescent="0.25">
      <c r="B333" t="s">
        <v>381</v>
      </c>
      <c r="C333" t="s">
        <v>9</v>
      </c>
      <c r="D333" s="1">
        <v>41427.473715277774</v>
      </c>
      <c r="E333">
        <v>1</v>
      </c>
      <c r="F333">
        <v>25.7</v>
      </c>
      <c r="G333">
        <v>-149.02430000000001</v>
      </c>
      <c r="H333">
        <v>64.798199999999994</v>
      </c>
      <c r="I333" t="s">
        <v>32</v>
      </c>
    </row>
    <row r="334" spans="2:9" x14ac:dyDescent="0.25">
      <c r="B334" t="s">
        <v>382</v>
      </c>
      <c r="C334" t="s">
        <v>9</v>
      </c>
      <c r="D334" s="1">
        <v>41427.475902777776</v>
      </c>
      <c r="E334">
        <v>1</v>
      </c>
      <c r="F334">
        <v>95.1</v>
      </c>
      <c r="G334">
        <v>-150.78399999999999</v>
      </c>
      <c r="H334">
        <v>63.174599999999998</v>
      </c>
      <c r="I334" t="s">
        <v>34</v>
      </c>
    </row>
    <row r="335" spans="2:9" x14ac:dyDescent="0.25">
      <c r="B335" t="s">
        <v>383</v>
      </c>
      <c r="C335" t="s">
        <v>9</v>
      </c>
      <c r="D335" s="1">
        <v>41427.492974537039</v>
      </c>
      <c r="E335">
        <v>1.9</v>
      </c>
      <c r="F335">
        <v>0</v>
      </c>
      <c r="G335">
        <v>-149.34020000000001</v>
      </c>
      <c r="H335">
        <v>65.095399999999998</v>
      </c>
      <c r="I335" t="s">
        <v>32</v>
      </c>
    </row>
    <row r="336" spans="2:9" x14ac:dyDescent="0.25">
      <c r="B336" t="s">
        <v>384</v>
      </c>
      <c r="C336" t="s">
        <v>9</v>
      </c>
      <c r="D336" s="1">
        <v>41427.49355324074</v>
      </c>
      <c r="E336">
        <v>1.5</v>
      </c>
      <c r="F336">
        <v>13.3</v>
      </c>
      <c r="G336">
        <v>-148.6</v>
      </c>
      <c r="H336">
        <v>61.904699999999998</v>
      </c>
      <c r="I336" t="s">
        <v>68</v>
      </c>
    </row>
    <row r="337" spans="2:9" x14ac:dyDescent="0.25">
      <c r="B337" t="s">
        <v>385</v>
      </c>
      <c r="C337" t="s">
        <v>9</v>
      </c>
      <c r="D337" s="1">
        <v>41427.559884259259</v>
      </c>
      <c r="E337">
        <v>1.9</v>
      </c>
      <c r="F337">
        <v>26.3</v>
      </c>
      <c r="G337">
        <v>-178.01920000000001</v>
      </c>
      <c r="H337">
        <v>51.216000000000001</v>
      </c>
      <c r="I337" t="s">
        <v>144</v>
      </c>
    </row>
    <row r="338" spans="2:9" x14ac:dyDescent="0.25">
      <c r="B338" t="s">
        <v>386</v>
      </c>
      <c r="C338" t="s">
        <v>9</v>
      </c>
      <c r="D338" s="1">
        <v>41427.576805555553</v>
      </c>
      <c r="E338">
        <v>2</v>
      </c>
      <c r="F338">
        <v>31.9</v>
      </c>
      <c r="G338">
        <v>-147.4444</v>
      </c>
      <c r="H338">
        <v>60.979799999999997</v>
      </c>
      <c r="I338" t="s">
        <v>25</v>
      </c>
    </row>
    <row r="339" spans="2:9" x14ac:dyDescent="0.25">
      <c r="B339" t="s">
        <v>387</v>
      </c>
      <c r="C339" t="s">
        <v>9</v>
      </c>
      <c r="D339" s="1">
        <v>41427.576006944444</v>
      </c>
      <c r="E339">
        <v>0.4</v>
      </c>
      <c r="F339">
        <v>19.899999999999999</v>
      </c>
      <c r="G339">
        <v>-148.29069999999999</v>
      </c>
      <c r="H339">
        <v>61.604500000000002</v>
      </c>
      <c r="I339" t="s">
        <v>106</v>
      </c>
    </row>
    <row r="340" spans="2:9" x14ac:dyDescent="0.25">
      <c r="B340" t="s">
        <v>388</v>
      </c>
      <c r="C340" t="s">
        <v>9</v>
      </c>
      <c r="D340" s="1">
        <v>41427.603726851848</v>
      </c>
      <c r="E340">
        <v>2</v>
      </c>
      <c r="F340">
        <v>55.2</v>
      </c>
      <c r="G340">
        <v>-150.23310000000001</v>
      </c>
      <c r="H340">
        <v>58.584499999999998</v>
      </c>
      <c r="I340" t="s">
        <v>110</v>
      </c>
    </row>
    <row r="341" spans="2:9" x14ac:dyDescent="0.25">
      <c r="B341" t="s">
        <v>389</v>
      </c>
      <c r="C341" t="s">
        <v>9</v>
      </c>
      <c r="D341" s="1">
        <v>41427.631122685183</v>
      </c>
      <c r="E341">
        <v>2.2999999999999998</v>
      </c>
      <c r="F341">
        <v>23.5</v>
      </c>
      <c r="G341">
        <v>-152.1027</v>
      </c>
      <c r="H341">
        <v>61.830800000000004</v>
      </c>
      <c r="I341" t="s">
        <v>50</v>
      </c>
    </row>
    <row r="342" spans="2:9" x14ac:dyDescent="0.25">
      <c r="B342" t="s">
        <v>390</v>
      </c>
      <c r="C342" t="s">
        <v>9</v>
      </c>
      <c r="D342" s="1">
        <v>41427.639143518521</v>
      </c>
      <c r="E342">
        <v>1</v>
      </c>
      <c r="F342">
        <v>5.8</v>
      </c>
      <c r="G342">
        <v>-150.98060000000001</v>
      </c>
      <c r="H342">
        <v>63.2941</v>
      </c>
      <c r="I342" t="s">
        <v>34</v>
      </c>
    </row>
    <row r="343" spans="2:9" x14ac:dyDescent="0.25">
      <c r="B343" t="s">
        <v>391</v>
      </c>
      <c r="C343" t="s">
        <v>9</v>
      </c>
      <c r="D343" s="1">
        <v>41427.672581018516</v>
      </c>
      <c r="E343">
        <v>1.2</v>
      </c>
      <c r="F343">
        <v>51.8</v>
      </c>
      <c r="G343">
        <v>-151.11330000000001</v>
      </c>
      <c r="H343">
        <v>60.941299999999998</v>
      </c>
      <c r="I343" t="s">
        <v>125</v>
      </c>
    </row>
    <row r="344" spans="2:9" x14ac:dyDescent="0.25">
      <c r="B344" t="s">
        <v>392</v>
      </c>
      <c r="C344" t="s">
        <v>9</v>
      </c>
      <c r="D344" s="1">
        <v>41427.735578703701</v>
      </c>
      <c r="E344">
        <v>1.3</v>
      </c>
      <c r="F344">
        <v>104.5</v>
      </c>
      <c r="G344">
        <v>-152.85720000000001</v>
      </c>
      <c r="H344">
        <v>60.220700000000001</v>
      </c>
      <c r="I344" t="s">
        <v>27</v>
      </c>
    </row>
    <row r="345" spans="2:9" x14ac:dyDescent="0.25">
      <c r="B345" t="s">
        <v>393</v>
      </c>
      <c r="C345" t="s">
        <v>9</v>
      </c>
      <c r="D345" s="1">
        <v>41427.744120370371</v>
      </c>
      <c r="E345">
        <v>1.1000000000000001</v>
      </c>
      <c r="F345">
        <v>9.1999999999999993</v>
      </c>
      <c r="G345">
        <v>-151.25309999999999</v>
      </c>
      <c r="H345">
        <v>63.289700000000003</v>
      </c>
      <c r="I345" t="s">
        <v>34</v>
      </c>
    </row>
    <row r="346" spans="2:9" x14ac:dyDescent="0.25">
      <c r="B346" t="s">
        <v>394</v>
      </c>
      <c r="C346" t="s">
        <v>9</v>
      </c>
      <c r="D346" s="1">
        <v>41427.747881944444</v>
      </c>
      <c r="E346">
        <v>0.9</v>
      </c>
      <c r="F346">
        <v>15.9</v>
      </c>
      <c r="G346">
        <v>-148.6129</v>
      </c>
      <c r="H346">
        <v>61.898299999999999</v>
      </c>
      <c r="I346" t="s">
        <v>68</v>
      </c>
    </row>
    <row r="347" spans="2:9" x14ac:dyDescent="0.25">
      <c r="B347" t="s">
        <v>395</v>
      </c>
      <c r="C347" t="s">
        <v>9</v>
      </c>
      <c r="D347" s="1">
        <v>41427.751157407409</v>
      </c>
      <c r="E347">
        <v>0.8</v>
      </c>
      <c r="F347">
        <v>0</v>
      </c>
      <c r="G347">
        <v>-147.53479999999999</v>
      </c>
      <c r="H347">
        <v>63.534199999999998</v>
      </c>
      <c r="I347" t="s">
        <v>34</v>
      </c>
    </row>
    <row r="348" spans="2:9" x14ac:dyDescent="0.25">
      <c r="B348" t="s">
        <v>396</v>
      </c>
      <c r="C348" t="s">
        <v>9</v>
      </c>
      <c r="D348" s="1">
        <v>41427.787569444445</v>
      </c>
      <c r="E348">
        <v>0.8</v>
      </c>
      <c r="F348">
        <v>18.100000000000001</v>
      </c>
      <c r="G348">
        <v>-152.20570000000001</v>
      </c>
      <c r="H348">
        <v>61.360799999999998</v>
      </c>
      <c r="I348" t="s">
        <v>125</v>
      </c>
    </row>
    <row r="349" spans="2:9" x14ac:dyDescent="0.25">
      <c r="B349" t="s">
        <v>397</v>
      </c>
      <c r="C349" t="s">
        <v>9</v>
      </c>
      <c r="D349" s="1">
        <v>41427.791365740741</v>
      </c>
      <c r="E349">
        <v>2.2000000000000002</v>
      </c>
      <c r="F349">
        <v>14.4</v>
      </c>
      <c r="G349">
        <v>-148.78280000000001</v>
      </c>
      <c r="H349">
        <v>64.774600000000007</v>
      </c>
      <c r="I349" t="s">
        <v>32</v>
      </c>
    </row>
    <row r="350" spans="2:9" x14ac:dyDescent="0.25">
      <c r="B350" t="s">
        <v>398</v>
      </c>
      <c r="C350" t="s">
        <v>9</v>
      </c>
      <c r="D350" s="1">
        <v>41427.803553240738</v>
      </c>
      <c r="E350">
        <v>1.6</v>
      </c>
      <c r="F350">
        <v>91.8</v>
      </c>
      <c r="G350">
        <v>-151.08459999999999</v>
      </c>
      <c r="H350">
        <v>62.707500000000003</v>
      </c>
      <c r="I350" t="s">
        <v>23</v>
      </c>
    </row>
    <row r="351" spans="2:9" x14ac:dyDescent="0.25">
      <c r="B351" t="s">
        <v>399</v>
      </c>
      <c r="C351" t="s">
        <v>9</v>
      </c>
      <c r="D351" s="1">
        <v>41427.856631944444</v>
      </c>
      <c r="E351">
        <v>1.6</v>
      </c>
      <c r="F351">
        <v>6.1</v>
      </c>
      <c r="G351">
        <v>-148.53880000000001</v>
      </c>
      <c r="H351">
        <v>61.897799999999997</v>
      </c>
      <c r="I351" t="s">
        <v>68</v>
      </c>
    </row>
    <row r="352" spans="2:9" x14ac:dyDescent="0.25">
      <c r="B352" t="s">
        <v>400</v>
      </c>
      <c r="C352" t="s">
        <v>9</v>
      </c>
      <c r="D352" s="1">
        <v>41427.899629629632</v>
      </c>
      <c r="E352">
        <v>1.3</v>
      </c>
      <c r="F352">
        <v>46.7</v>
      </c>
      <c r="G352">
        <v>-150.87809999999999</v>
      </c>
      <c r="H352">
        <v>63.010199999999998</v>
      </c>
      <c r="I352" t="s">
        <v>23</v>
      </c>
    </row>
    <row r="353" spans="2:9" x14ac:dyDescent="0.25">
      <c r="B353" t="s">
        <v>401</v>
      </c>
      <c r="C353" t="s">
        <v>9</v>
      </c>
      <c r="D353" s="1">
        <v>41427.787604166668</v>
      </c>
      <c r="E353">
        <v>0.6</v>
      </c>
      <c r="F353">
        <v>9.1999999999999993</v>
      </c>
      <c r="G353">
        <v>-148.5445</v>
      </c>
      <c r="H353">
        <v>61.8294</v>
      </c>
      <c r="I353" t="s">
        <v>68</v>
      </c>
    </row>
    <row r="354" spans="2:9" x14ac:dyDescent="0.25">
      <c r="B354" t="s">
        <v>402</v>
      </c>
      <c r="C354" t="s">
        <v>9</v>
      </c>
      <c r="D354" s="1">
        <v>41427.97351851852</v>
      </c>
      <c r="E354">
        <v>1.7</v>
      </c>
      <c r="F354">
        <v>15.7</v>
      </c>
      <c r="G354">
        <v>-151.41380000000001</v>
      </c>
      <c r="H354">
        <v>63.2166</v>
      </c>
      <c r="I354" t="s">
        <v>23</v>
      </c>
    </row>
    <row r="355" spans="2:9" x14ac:dyDescent="0.25">
      <c r="B355" t="s">
        <v>403</v>
      </c>
      <c r="C355" t="s">
        <v>9</v>
      </c>
      <c r="D355" s="1">
        <v>41427.978668981479</v>
      </c>
      <c r="E355">
        <v>1.6</v>
      </c>
      <c r="F355">
        <v>12.1</v>
      </c>
      <c r="G355">
        <v>-148.5556</v>
      </c>
      <c r="H355">
        <v>64.230099999999993</v>
      </c>
      <c r="I355" t="s">
        <v>57</v>
      </c>
    </row>
    <row r="356" spans="2:9" x14ac:dyDescent="0.25">
      <c r="B356" t="s">
        <v>404</v>
      </c>
      <c r="C356" t="s">
        <v>9</v>
      </c>
      <c r="D356" s="1">
        <v>41427.996006944442</v>
      </c>
      <c r="E356">
        <v>1.6</v>
      </c>
      <c r="F356">
        <v>106.1</v>
      </c>
      <c r="G356">
        <v>-152.3194</v>
      </c>
      <c r="H356">
        <v>61.045000000000002</v>
      </c>
      <c r="I356" t="s">
        <v>27</v>
      </c>
    </row>
    <row r="357" spans="2:9" x14ac:dyDescent="0.25">
      <c r="B357" t="s">
        <v>405</v>
      </c>
      <c r="C357" t="s">
        <v>9</v>
      </c>
      <c r="D357" s="1">
        <v>41428.015081018515</v>
      </c>
      <c r="E357">
        <v>1.7</v>
      </c>
      <c r="F357">
        <v>0.1</v>
      </c>
      <c r="G357">
        <v>-151.39500000000001</v>
      </c>
      <c r="H357">
        <v>63.094900000000003</v>
      </c>
      <c r="I357" t="s">
        <v>23</v>
      </c>
    </row>
    <row r="358" spans="2:9" x14ac:dyDescent="0.25">
      <c r="B358" t="s">
        <v>406</v>
      </c>
      <c r="C358" t="s">
        <v>9</v>
      </c>
      <c r="D358" s="1">
        <v>41428.028969907406</v>
      </c>
      <c r="E358">
        <v>1.7</v>
      </c>
      <c r="F358">
        <v>8.6999999999999993</v>
      </c>
      <c r="G358">
        <v>-146.47829999999999</v>
      </c>
      <c r="H358">
        <v>61.258000000000003</v>
      </c>
      <c r="I358" t="s">
        <v>25</v>
      </c>
    </row>
    <row r="359" spans="2:9" x14ac:dyDescent="0.25">
      <c r="B359" t="s">
        <v>407</v>
      </c>
      <c r="C359" t="s">
        <v>9</v>
      </c>
      <c r="D359" s="1">
        <v>41424.093298611115</v>
      </c>
      <c r="E359">
        <v>1.2</v>
      </c>
      <c r="F359">
        <v>106.6</v>
      </c>
      <c r="G359">
        <v>-152.86089999999999</v>
      </c>
      <c r="H359">
        <v>60.209299999999999</v>
      </c>
      <c r="I359" t="s">
        <v>27</v>
      </c>
    </row>
    <row r="360" spans="2:9" x14ac:dyDescent="0.25">
      <c r="B360" t="s">
        <v>408</v>
      </c>
      <c r="C360" t="s">
        <v>9</v>
      </c>
      <c r="D360" s="1">
        <v>41424.151631944442</v>
      </c>
      <c r="E360">
        <v>1.5</v>
      </c>
      <c r="F360">
        <v>101.1</v>
      </c>
      <c r="G360">
        <v>-159.88069999999999</v>
      </c>
      <c r="H360">
        <v>55.648200000000003</v>
      </c>
      <c r="I360" t="s">
        <v>247</v>
      </c>
    </row>
    <row r="361" spans="2:9" x14ac:dyDescent="0.25">
      <c r="B361" t="s">
        <v>409</v>
      </c>
      <c r="C361" t="s">
        <v>9</v>
      </c>
      <c r="D361" s="1">
        <v>41424.157060185185</v>
      </c>
      <c r="E361">
        <v>1.5</v>
      </c>
      <c r="F361">
        <v>2.4</v>
      </c>
      <c r="G361">
        <v>-148.9897</v>
      </c>
      <c r="H361">
        <v>59.937600000000003</v>
      </c>
      <c r="I361" t="s">
        <v>203</v>
      </c>
    </row>
    <row r="362" spans="2:9" x14ac:dyDescent="0.25">
      <c r="B362" t="s">
        <v>410</v>
      </c>
      <c r="C362" t="s">
        <v>9</v>
      </c>
      <c r="D362" s="1">
        <v>41424.21597222222</v>
      </c>
      <c r="E362">
        <v>1.9</v>
      </c>
      <c r="F362">
        <v>21.3</v>
      </c>
      <c r="G362">
        <v>-166.43020000000001</v>
      </c>
      <c r="H362">
        <v>53.150300000000001</v>
      </c>
      <c r="I362" t="s">
        <v>52</v>
      </c>
    </row>
    <row r="363" spans="2:9" x14ac:dyDescent="0.25">
      <c r="B363" t="s">
        <v>411</v>
      </c>
      <c r="C363" t="s">
        <v>9</v>
      </c>
      <c r="D363" s="1">
        <v>41424.239386574074</v>
      </c>
      <c r="E363">
        <v>1.3</v>
      </c>
      <c r="F363">
        <v>6</v>
      </c>
      <c r="G363">
        <v>-145.24629999999999</v>
      </c>
      <c r="H363">
        <v>63.338700000000003</v>
      </c>
      <c r="I363" t="s">
        <v>196</v>
      </c>
    </row>
    <row r="364" spans="2:9" x14ac:dyDescent="0.25">
      <c r="B364" t="s">
        <v>412</v>
      </c>
      <c r="C364" t="s">
        <v>9</v>
      </c>
      <c r="D364" s="1">
        <v>41424.274733796294</v>
      </c>
      <c r="E364">
        <v>0.9</v>
      </c>
      <c r="F364">
        <v>115</v>
      </c>
      <c r="G364">
        <v>-150.32480000000001</v>
      </c>
      <c r="H364">
        <v>63.391199999999998</v>
      </c>
      <c r="I364" t="s">
        <v>34</v>
      </c>
    </row>
    <row r="365" spans="2:9" x14ac:dyDescent="0.25">
      <c r="B365" t="s">
        <v>413</v>
      </c>
      <c r="C365" t="s">
        <v>9</v>
      </c>
      <c r="D365" s="1">
        <v>41424.351956018516</v>
      </c>
      <c r="E365">
        <v>0.8</v>
      </c>
      <c r="F365">
        <v>13.5</v>
      </c>
      <c r="G365">
        <v>-145.26349999999999</v>
      </c>
      <c r="H365">
        <v>63.310400000000001</v>
      </c>
      <c r="I365" t="s">
        <v>196</v>
      </c>
    </row>
    <row r="366" spans="2:9" x14ac:dyDescent="0.25">
      <c r="B366" t="s">
        <v>414</v>
      </c>
      <c r="C366" t="s">
        <v>9</v>
      </c>
      <c r="D366" s="1">
        <v>41424.457858796297</v>
      </c>
      <c r="E366">
        <v>1.7</v>
      </c>
      <c r="F366">
        <v>12.3</v>
      </c>
      <c r="G366">
        <v>-137.6643</v>
      </c>
      <c r="H366">
        <v>58.3964</v>
      </c>
      <c r="I366" t="s">
        <v>415</v>
      </c>
    </row>
    <row r="367" spans="2:9" x14ac:dyDescent="0.25">
      <c r="B367" t="s">
        <v>416</v>
      </c>
      <c r="C367" t="s">
        <v>9</v>
      </c>
      <c r="D367" s="1">
        <v>41424.471724537034</v>
      </c>
      <c r="E367">
        <v>2</v>
      </c>
      <c r="F367">
        <v>129.80000000000001</v>
      </c>
      <c r="G367">
        <v>-154.99119999999999</v>
      </c>
      <c r="H367">
        <v>58.545200000000001</v>
      </c>
      <c r="I367" t="s">
        <v>63</v>
      </c>
    </row>
    <row r="368" spans="2:9" x14ac:dyDescent="0.25">
      <c r="B368" t="s">
        <v>417</v>
      </c>
      <c r="C368" t="s">
        <v>9</v>
      </c>
      <c r="D368" s="1">
        <v>41424.526909722219</v>
      </c>
      <c r="E368">
        <v>1.3</v>
      </c>
      <c r="F368">
        <v>127.9</v>
      </c>
      <c r="G368">
        <v>-150.46449999999999</v>
      </c>
      <c r="H368">
        <v>63.324100000000001</v>
      </c>
      <c r="I368" t="s">
        <v>34</v>
      </c>
    </row>
    <row r="369" spans="2:9" x14ac:dyDescent="0.25">
      <c r="B369" t="s">
        <v>418</v>
      </c>
      <c r="C369" t="s">
        <v>9</v>
      </c>
      <c r="D369" s="1">
        <v>41424.68304398148</v>
      </c>
      <c r="E369">
        <v>1.5</v>
      </c>
      <c r="F369">
        <v>73.7</v>
      </c>
      <c r="G369">
        <v>-152.12549999999999</v>
      </c>
      <c r="H369">
        <v>59.792000000000002</v>
      </c>
      <c r="I369" t="s">
        <v>60</v>
      </c>
    </row>
    <row r="370" spans="2:9" x14ac:dyDescent="0.25">
      <c r="B370" t="s">
        <v>419</v>
      </c>
      <c r="C370" t="s">
        <v>9</v>
      </c>
      <c r="D370" s="1">
        <v>41424.703599537039</v>
      </c>
      <c r="E370">
        <v>1.7</v>
      </c>
      <c r="F370">
        <v>64.5</v>
      </c>
      <c r="G370">
        <v>-152.69239999999999</v>
      </c>
      <c r="H370">
        <v>59.030799999999999</v>
      </c>
      <c r="I370" t="s">
        <v>110</v>
      </c>
    </row>
    <row r="371" spans="2:9" x14ac:dyDescent="0.25">
      <c r="B371" t="s">
        <v>420</v>
      </c>
      <c r="C371" t="s">
        <v>9</v>
      </c>
      <c r="D371" s="1">
        <v>41424.709305555552</v>
      </c>
      <c r="E371">
        <v>2.2000000000000002</v>
      </c>
      <c r="F371">
        <v>9.6999999999999993</v>
      </c>
      <c r="G371">
        <v>-153.98750000000001</v>
      </c>
      <c r="H371">
        <v>64.567899999999995</v>
      </c>
      <c r="I371" t="s">
        <v>421</v>
      </c>
    </row>
    <row r="372" spans="2:9" x14ac:dyDescent="0.25">
      <c r="B372" t="s">
        <v>422</v>
      </c>
      <c r="C372" t="s">
        <v>9</v>
      </c>
      <c r="D372" s="1">
        <v>41424.734409722223</v>
      </c>
      <c r="E372">
        <v>0.9</v>
      </c>
      <c r="F372">
        <v>7.8</v>
      </c>
      <c r="G372">
        <v>-149.7499</v>
      </c>
      <c r="H372">
        <v>66.276799999999994</v>
      </c>
      <c r="I372" t="s">
        <v>42</v>
      </c>
    </row>
    <row r="373" spans="2:9" x14ac:dyDescent="0.25">
      <c r="B373" t="s">
        <v>423</v>
      </c>
      <c r="C373" t="s">
        <v>9</v>
      </c>
      <c r="D373" s="1">
        <v>41424.759386574071</v>
      </c>
      <c r="E373">
        <v>1.6</v>
      </c>
      <c r="F373">
        <v>124.4</v>
      </c>
      <c r="G373">
        <v>-152.9401</v>
      </c>
      <c r="H373">
        <v>60.538899999999998</v>
      </c>
      <c r="I373" t="s">
        <v>27</v>
      </c>
    </row>
    <row r="374" spans="2:9" x14ac:dyDescent="0.25">
      <c r="B374" t="s">
        <v>424</v>
      </c>
      <c r="C374" t="s">
        <v>9</v>
      </c>
      <c r="D374" s="1">
        <v>41424.832372685189</v>
      </c>
      <c r="E374">
        <v>1.4</v>
      </c>
      <c r="F374">
        <v>9.1</v>
      </c>
      <c r="G374">
        <v>-152.25640000000001</v>
      </c>
      <c r="H374">
        <v>62.713299999999997</v>
      </c>
      <c r="I374" t="s">
        <v>23</v>
      </c>
    </row>
    <row r="375" spans="2:9" x14ac:dyDescent="0.25">
      <c r="B375" t="s">
        <v>425</v>
      </c>
      <c r="C375" t="s">
        <v>9</v>
      </c>
      <c r="D375" s="1">
        <v>41424.858182870368</v>
      </c>
      <c r="E375">
        <v>1.8</v>
      </c>
      <c r="F375">
        <v>98.8</v>
      </c>
      <c r="G375">
        <v>-156.0694</v>
      </c>
      <c r="H375">
        <v>57.786200000000001</v>
      </c>
      <c r="I375" t="s">
        <v>63</v>
      </c>
    </row>
    <row r="376" spans="2:9" x14ac:dyDescent="0.25">
      <c r="B376" t="s">
        <v>426</v>
      </c>
      <c r="C376" t="s">
        <v>9</v>
      </c>
      <c r="D376" s="1">
        <v>41424.978541666664</v>
      </c>
      <c r="E376">
        <v>2.2999999999999998</v>
      </c>
      <c r="F376">
        <v>73</v>
      </c>
      <c r="G376">
        <v>-156.72399999999999</v>
      </c>
      <c r="H376">
        <v>56.491999999999997</v>
      </c>
      <c r="I376" t="s">
        <v>304</v>
      </c>
    </row>
    <row r="377" spans="2:9" x14ac:dyDescent="0.25">
      <c r="B377" t="s">
        <v>427</v>
      </c>
      <c r="C377" t="s">
        <v>9</v>
      </c>
      <c r="D377" s="1">
        <v>41424.985162037039</v>
      </c>
      <c r="E377">
        <v>1.3</v>
      </c>
      <c r="F377">
        <v>9.8000000000000007</v>
      </c>
      <c r="G377">
        <v>-149.85159999999999</v>
      </c>
      <c r="H377">
        <v>66.302099999999996</v>
      </c>
      <c r="I377" t="s">
        <v>42</v>
      </c>
    </row>
    <row r="378" spans="2:9" x14ac:dyDescent="0.25">
      <c r="B378" t="s">
        <v>428</v>
      </c>
      <c r="C378" t="s">
        <v>9</v>
      </c>
      <c r="D378" s="1">
        <v>41424.996921296297</v>
      </c>
      <c r="E378">
        <v>1.2</v>
      </c>
      <c r="F378">
        <v>93.3</v>
      </c>
      <c r="G378">
        <v>-151.31950000000001</v>
      </c>
      <c r="H378">
        <v>62.699800000000003</v>
      </c>
      <c r="I378" t="s">
        <v>23</v>
      </c>
    </row>
    <row r="379" spans="2:9" x14ac:dyDescent="0.25">
      <c r="B379" t="s">
        <v>429</v>
      </c>
      <c r="C379" t="s">
        <v>9</v>
      </c>
      <c r="D379" s="1">
        <v>41428.056967592594</v>
      </c>
      <c r="E379">
        <v>1.7</v>
      </c>
      <c r="F379">
        <v>0.5</v>
      </c>
      <c r="G379">
        <v>-140.57230000000001</v>
      </c>
      <c r="H379">
        <v>60.366300000000003</v>
      </c>
      <c r="I379" t="s">
        <v>157</v>
      </c>
    </row>
    <row r="380" spans="2:9" x14ac:dyDescent="0.25">
      <c r="B380" t="s">
        <v>430</v>
      </c>
      <c r="C380" t="s">
        <v>9</v>
      </c>
      <c r="D380" s="1">
        <v>41428.087696759256</v>
      </c>
      <c r="E380">
        <v>0.7</v>
      </c>
      <c r="F380">
        <v>17.3</v>
      </c>
      <c r="G380">
        <v>-149.08410000000001</v>
      </c>
      <c r="H380">
        <v>63.035600000000002</v>
      </c>
      <c r="I380" t="s">
        <v>34</v>
      </c>
    </row>
    <row r="381" spans="2:9" x14ac:dyDescent="0.25">
      <c r="B381" t="s">
        <v>431</v>
      </c>
      <c r="C381" t="s">
        <v>9</v>
      </c>
      <c r="D381" s="1">
        <v>41428.13212962963</v>
      </c>
      <c r="E381">
        <v>1.7</v>
      </c>
      <c r="F381">
        <v>18</v>
      </c>
      <c r="G381">
        <v>-140.6789</v>
      </c>
      <c r="H381">
        <v>60.006399999999999</v>
      </c>
      <c r="I381" t="s">
        <v>157</v>
      </c>
    </row>
    <row r="382" spans="2:9" x14ac:dyDescent="0.25">
      <c r="B382" t="s">
        <v>432</v>
      </c>
      <c r="C382" t="s">
        <v>9</v>
      </c>
      <c r="D382" s="1">
        <v>41428.308854166666</v>
      </c>
      <c r="E382">
        <v>2.6</v>
      </c>
      <c r="F382">
        <v>67.3</v>
      </c>
      <c r="G382">
        <v>-152.50659999999999</v>
      </c>
      <c r="H382">
        <v>59.222900000000003</v>
      </c>
      <c r="I382" t="s">
        <v>110</v>
      </c>
    </row>
    <row r="383" spans="2:9" x14ac:dyDescent="0.25">
      <c r="B383" t="s">
        <v>433</v>
      </c>
      <c r="C383" t="s">
        <v>9</v>
      </c>
      <c r="D383" s="1">
        <v>41428.33798611111</v>
      </c>
      <c r="E383">
        <v>2.2000000000000002</v>
      </c>
      <c r="F383">
        <v>101.1</v>
      </c>
      <c r="G383">
        <v>-151.91399999999999</v>
      </c>
      <c r="H383">
        <v>62.311300000000003</v>
      </c>
      <c r="I383" t="s">
        <v>23</v>
      </c>
    </row>
    <row r="384" spans="2:9" x14ac:dyDescent="0.25">
      <c r="B384" t="s">
        <v>434</v>
      </c>
      <c r="C384" t="s">
        <v>9</v>
      </c>
      <c r="D384" s="1">
        <v>41428.361770833333</v>
      </c>
      <c r="E384">
        <v>0.8</v>
      </c>
      <c r="F384">
        <v>11.3</v>
      </c>
      <c r="G384">
        <v>-148.9357</v>
      </c>
      <c r="H384">
        <v>63.498100000000001</v>
      </c>
      <c r="I384" t="s">
        <v>34</v>
      </c>
    </row>
    <row r="385" spans="2:9" x14ac:dyDescent="0.25">
      <c r="B385" t="s">
        <v>435</v>
      </c>
      <c r="C385" t="s">
        <v>9</v>
      </c>
      <c r="D385" s="1">
        <v>41428.373993055553</v>
      </c>
      <c r="E385">
        <v>1.3</v>
      </c>
      <c r="F385">
        <v>78.599999999999994</v>
      </c>
      <c r="G385">
        <v>-150.77889999999999</v>
      </c>
      <c r="H385">
        <v>62.937600000000003</v>
      </c>
      <c r="I385" t="s">
        <v>23</v>
      </c>
    </row>
    <row r="386" spans="2:9" x14ac:dyDescent="0.25">
      <c r="B386" t="s">
        <v>436</v>
      </c>
      <c r="C386" t="s">
        <v>9</v>
      </c>
      <c r="D386" s="1">
        <v>41428.383425925924</v>
      </c>
      <c r="E386">
        <v>2.1</v>
      </c>
      <c r="F386">
        <v>0.1</v>
      </c>
      <c r="G386">
        <v>-147.35550000000001</v>
      </c>
      <c r="H386">
        <v>63.594799999999999</v>
      </c>
      <c r="I386" t="s">
        <v>34</v>
      </c>
    </row>
    <row r="387" spans="2:9" x14ac:dyDescent="0.25">
      <c r="B387" t="s">
        <v>437</v>
      </c>
      <c r="C387" t="s">
        <v>9</v>
      </c>
      <c r="D387" s="1">
        <v>41428.399236111109</v>
      </c>
      <c r="E387">
        <v>0.9</v>
      </c>
      <c r="F387">
        <v>58</v>
      </c>
      <c r="G387">
        <v>-149.05119999999999</v>
      </c>
      <c r="H387">
        <v>62.614100000000001</v>
      </c>
      <c r="I387" t="s">
        <v>23</v>
      </c>
    </row>
    <row r="388" spans="2:9" x14ac:dyDescent="0.25">
      <c r="B388" t="s">
        <v>438</v>
      </c>
      <c r="C388" t="s">
        <v>9</v>
      </c>
      <c r="D388" s="1">
        <v>41428.449166666665</v>
      </c>
      <c r="E388">
        <v>1.4</v>
      </c>
      <c r="F388">
        <v>41.6</v>
      </c>
      <c r="G388">
        <v>-151.10409999999999</v>
      </c>
      <c r="H388">
        <v>59.8294</v>
      </c>
      <c r="I388" t="s">
        <v>439</v>
      </c>
    </row>
    <row r="389" spans="2:9" x14ac:dyDescent="0.25">
      <c r="B389" t="s">
        <v>440</v>
      </c>
      <c r="C389" t="s">
        <v>9</v>
      </c>
      <c r="D389" s="1">
        <v>41428.472685185188</v>
      </c>
      <c r="E389">
        <v>0.8</v>
      </c>
      <c r="F389">
        <v>13.2</v>
      </c>
      <c r="G389">
        <v>-149.72319999999999</v>
      </c>
      <c r="H389">
        <v>64.410600000000002</v>
      </c>
      <c r="I389" t="s">
        <v>32</v>
      </c>
    </row>
    <row r="390" spans="2:9" x14ac:dyDescent="0.25">
      <c r="B390" t="s">
        <v>441</v>
      </c>
      <c r="C390" t="s">
        <v>9</v>
      </c>
      <c r="D390" s="1">
        <v>41428.486840277779</v>
      </c>
      <c r="E390">
        <v>1.2</v>
      </c>
      <c r="F390">
        <v>26.6</v>
      </c>
      <c r="G390">
        <v>-150.8246</v>
      </c>
      <c r="H390">
        <v>63.1584</v>
      </c>
      <c r="I390" t="s">
        <v>34</v>
      </c>
    </row>
    <row r="391" spans="2:9" x14ac:dyDescent="0.25">
      <c r="B391" t="s">
        <v>442</v>
      </c>
      <c r="C391" t="s">
        <v>443</v>
      </c>
      <c r="D391" s="1">
        <v>41421.531261574077</v>
      </c>
      <c r="E391">
        <v>1.2</v>
      </c>
      <c r="F391">
        <v>18.5</v>
      </c>
      <c r="G391">
        <v>-117.2782</v>
      </c>
      <c r="H391">
        <v>34.045200000000001</v>
      </c>
      <c r="I391" t="s">
        <v>444</v>
      </c>
    </row>
    <row r="392" spans="2:9" x14ac:dyDescent="0.25">
      <c r="B392" t="s">
        <v>445</v>
      </c>
      <c r="C392" t="s">
        <v>443</v>
      </c>
      <c r="D392" s="1">
        <v>41421.537118055552</v>
      </c>
      <c r="E392">
        <v>0.9</v>
      </c>
      <c r="F392">
        <v>12</v>
      </c>
      <c r="G392">
        <v>-116.40179999999999</v>
      </c>
      <c r="H392">
        <v>33.167999999999999</v>
      </c>
      <c r="I392" t="s">
        <v>446</v>
      </c>
    </row>
    <row r="393" spans="2:9" x14ac:dyDescent="0.25">
      <c r="B393" t="s">
        <v>447</v>
      </c>
      <c r="C393" t="s">
        <v>443</v>
      </c>
      <c r="D393" s="1">
        <v>41421.551354166666</v>
      </c>
      <c r="E393">
        <v>0.5</v>
      </c>
      <c r="F393">
        <v>13</v>
      </c>
      <c r="G393">
        <v>-116.4723</v>
      </c>
      <c r="H393">
        <v>33.470500000000001</v>
      </c>
      <c r="I393" t="s">
        <v>448</v>
      </c>
    </row>
    <row r="394" spans="2:9" x14ac:dyDescent="0.25">
      <c r="B394" t="s">
        <v>449</v>
      </c>
      <c r="C394" t="s">
        <v>443</v>
      </c>
      <c r="D394" s="1">
        <v>41421.64434027778</v>
      </c>
      <c r="E394">
        <v>1.6</v>
      </c>
      <c r="F394">
        <v>10.8</v>
      </c>
      <c r="G394">
        <v>-116.3432</v>
      </c>
      <c r="H394">
        <v>33.002800000000001</v>
      </c>
      <c r="I394" t="s">
        <v>450</v>
      </c>
    </row>
    <row r="395" spans="2:9" x14ac:dyDescent="0.25">
      <c r="B395" t="s">
        <v>451</v>
      </c>
      <c r="C395" t="s">
        <v>443</v>
      </c>
      <c r="D395" s="1">
        <v>41421.673344907409</v>
      </c>
      <c r="E395">
        <v>0.8</v>
      </c>
      <c r="F395">
        <v>17.2</v>
      </c>
      <c r="G395">
        <v>-117.0307</v>
      </c>
      <c r="H395">
        <v>33.915999999999997</v>
      </c>
      <c r="I395" t="s">
        <v>452</v>
      </c>
    </row>
    <row r="396" spans="2:9" x14ac:dyDescent="0.25">
      <c r="B396" t="s">
        <v>453</v>
      </c>
      <c r="C396" t="s">
        <v>443</v>
      </c>
      <c r="D396" s="1">
        <v>41421.703946759262</v>
      </c>
      <c r="E396">
        <v>0.3</v>
      </c>
      <c r="F396">
        <v>8.4</v>
      </c>
      <c r="G396">
        <v>-117.7282</v>
      </c>
      <c r="H396">
        <v>35.998800000000003</v>
      </c>
      <c r="I396" t="s">
        <v>454</v>
      </c>
    </row>
    <row r="397" spans="2:9" x14ac:dyDescent="0.25">
      <c r="B397" t="s">
        <v>455</v>
      </c>
      <c r="C397" t="s">
        <v>443</v>
      </c>
      <c r="D397" s="1">
        <v>41421.718553240738</v>
      </c>
      <c r="E397">
        <v>0.2</v>
      </c>
      <c r="F397">
        <v>12.1</v>
      </c>
      <c r="G397">
        <v>-116.462</v>
      </c>
      <c r="H397">
        <v>33.523699999999998</v>
      </c>
      <c r="I397" t="s">
        <v>448</v>
      </c>
    </row>
    <row r="398" spans="2:9" x14ac:dyDescent="0.25">
      <c r="B398" t="s">
        <v>456</v>
      </c>
      <c r="C398" t="s">
        <v>443</v>
      </c>
      <c r="D398" s="1">
        <v>41421.725347222222</v>
      </c>
      <c r="E398">
        <v>0.2</v>
      </c>
      <c r="F398">
        <v>0.8</v>
      </c>
      <c r="G398">
        <v>-117.8077</v>
      </c>
      <c r="H398">
        <v>36.016300000000001</v>
      </c>
      <c r="I398" t="s">
        <v>457</v>
      </c>
    </row>
    <row r="399" spans="2:9" x14ac:dyDescent="0.25">
      <c r="B399" t="s">
        <v>458</v>
      </c>
      <c r="C399" t="s">
        <v>443</v>
      </c>
      <c r="D399" s="1">
        <v>41421.750405092593</v>
      </c>
      <c r="E399">
        <v>1.2</v>
      </c>
      <c r="F399">
        <v>6.4</v>
      </c>
      <c r="G399">
        <v>-116.8365</v>
      </c>
      <c r="H399">
        <v>33.3767</v>
      </c>
      <c r="I399" t="s">
        <v>459</v>
      </c>
    </row>
    <row r="400" spans="2:9" x14ac:dyDescent="0.25">
      <c r="B400" t="s">
        <v>460</v>
      </c>
      <c r="C400" t="s">
        <v>443</v>
      </c>
      <c r="D400" s="1">
        <v>41421.753622685188</v>
      </c>
      <c r="E400">
        <v>0.8</v>
      </c>
      <c r="F400">
        <v>1.7</v>
      </c>
      <c r="G400">
        <v>-117.17829999999999</v>
      </c>
      <c r="H400">
        <v>35.926299999999998</v>
      </c>
      <c r="I400" t="s">
        <v>454</v>
      </c>
    </row>
    <row r="401" spans="2:9" x14ac:dyDescent="0.25">
      <c r="B401" t="s">
        <v>461</v>
      </c>
      <c r="C401" t="s">
        <v>443</v>
      </c>
      <c r="D401" s="1">
        <v>41421.786793981482</v>
      </c>
      <c r="E401">
        <v>1.6</v>
      </c>
      <c r="F401">
        <v>7.6</v>
      </c>
      <c r="G401">
        <v>-117.5643</v>
      </c>
      <c r="H401">
        <v>34.215800000000002</v>
      </c>
      <c r="I401" t="s">
        <v>462</v>
      </c>
    </row>
    <row r="402" spans="2:9" x14ac:dyDescent="0.25">
      <c r="B402" t="s">
        <v>463</v>
      </c>
      <c r="C402" t="s">
        <v>443</v>
      </c>
      <c r="D402" s="1">
        <v>41421.901550925926</v>
      </c>
      <c r="E402">
        <v>1.5</v>
      </c>
      <c r="F402">
        <v>10.5</v>
      </c>
      <c r="G402">
        <v>-116.3407</v>
      </c>
      <c r="H402">
        <v>33.003500000000003</v>
      </c>
      <c r="I402" t="s">
        <v>450</v>
      </c>
    </row>
    <row r="403" spans="2:9" x14ac:dyDescent="0.25">
      <c r="B403" t="s">
        <v>464</v>
      </c>
      <c r="C403" t="s">
        <v>443</v>
      </c>
      <c r="D403" s="1">
        <v>41421.914097222223</v>
      </c>
      <c r="E403">
        <v>1</v>
      </c>
      <c r="F403">
        <v>7</v>
      </c>
      <c r="G403">
        <v>-118.093</v>
      </c>
      <c r="H403">
        <v>36.134799999999998</v>
      </c>
      <c r="I403" t="s">
        <v>465</v>
      </c>
    </row>
    <row r="404" spans="2:9" x14ac:dyDescent="0.25">
      <c r="B404" t="s">
        <v>466</v>
      </c>
      <c r="C404" t="s">
        <v>443</v>
      </c>
      <c r="D404" s="1">
        <v>41421.938831018517</v>
      </c>
      <c r="E404">
        <v>1.6</v>
      </c>
      <c r="F404">
        <v>8.6</v>
      </c>
      <c r="G404">
        <v>-115.6982</v>
      </c>
      <c r="H404">
        <v>32.5443</v>
      </c>
      <c r="I404" t="s">
        <v>467</v>
      </c>
    </row>
    <row r="405" spans="2:9" x14ac:dyDescent="0.25">
      <c r="B405" t="s">
        <v>468</v>
      </c>
      <c r="C405" t="s">
        <v>443</v>
      </c>
      <c r="D405" s="1">
        <v>41421.995740740742</v>
      </c>
      <c r="E405">
        <v>0.5</v>
      </c>
      <c r="F405">
        <v>12.2</v>
      </c>
      <c r="G405">
        <v>-116.5868</v>
      </c>
      <c r="H405">
        <v>33.497799999999998</v>
      </c>
      <c r="I405" t="s">
        <v>448</v>
      </c>
    </row>
    <row r="406" spans="2:9" x14ac:dyDescent="0.25">
      <c r="B406" t="s">
        <v>469</v>
      </c>
      <c r="C406" t="s">
        <v>443</v>
      </c>
      <c r="D406" s="1">
        <v>41422.029618055552</v>
      </c>
      <c r="E406">
        <v>0.6</v>
      </c>
      <c r="F406">
        <v>13.5</v>
      </c>
      <c r="G406">
        <v>-116.45869999999999</v>
      </c>
      <c r="H406">
        <v>33.514000000000003</v>
      </c>
      <c r="I406" t="s">
        <v>448</v>
      </c>
    </row>
    <row r="407" spans="2:9" x14ac:dyDescent="0.25">
      <c r="B407" t="s">
        <v>470</v>
      </c>
      <c r="C407" t="s">
        <v>443</v>
      </c>
      <c r="D407" s="1">
        <v>41422.035497685189</v>
      </c>
      <c r="E407">
        <v>1.9</v>
      </c>
      <c r="F407">
        <v>8.6</v>
      </c>
      <c r="G407">
        <v>-115.6832</v>
      </c>
      <c r="H407">
        <v>32.561500000000002</v>
      </c>
      <c r="I407" t="s">
        <v>467</v>
      </c>
    </row>
    <row r="408" spans="2:9" x14ac:dyDescent="0.25">
      <c r="B408" t="s">
        <v>471</v>
      </c>
      <c r="C408" t="s">
        <v>443</v>
      </c>
      <c r="D408" s="1">
        <v>41422.035879629628</v>
      </c>
      <c r="E408">
        <v>0.6</v>
      </c>
      <c r="F408">
        <v>5.6</v>
      </c>
      <c r="G408">
        <v>-116.3545</v>
      </c>
      <c r="H408">
        <v>33.536999999999999</v>
      </c>
      <c r="I408" t="s">
        <v>472</v>
      </c>
    </row>
    <row r="409" spans="2:9" x14ac:dyDescent="0.25">
      <c r="B409" t="s">
        <v>473</v>
      </c>
      <c r="C409" t="s">
        <v>443</v>
      </c>
      <c r="D409" s="1">
        <v>41422.097314814811</v>
      </c>
      <c r="E409">
        <v>0.8</v>
      </c>
      <c r="F409">
        <v>14.9</v>
      </c>
      <c r="G409">
        <v>-116.7747</v>
      </c>
      <c r="H409">
        <v>33.270299999999999</v>
      </c>
      <c r="I409" t="s">
        <v>459</v>
      </c>
    </row>
    <row r="410" spans="2:9" x14ac:dyDescent="0.25">
      <c r="B410" t="s">
        <v>474</v>
      </c>
      <c r="C410" t="s">
        <v>443</v>
      </c>
      <c r="D410" s="1">
        <v>41422.116701388892</v>
      </c>
      <c r="E410">
        <v>1.8</v>
      </c>
      <c r="F410">
        <v>7.2</v>
      </c>
      <c r="G410">
        <v>-115.7013</v>
      </c>
      <c r="H410">
        <v>32.5565</v>
      </c>
      <c r="I410" t="s">
        <v>467</v>
      </c>
    </row>
    <row r="411" spans="2:9" x14ac:dyDescent="0.25">
      <c r="B411" t="s">
        <v>475</v>
      </c>
      <c r="C411" t="s">
        <v>443</v>
      </c>
      <c r="D411" s="1">
        <v>41422.117037037038</v>
      </c>
      <c r="E411">
        <v>0.9</v>
      </c>
      <c r="F411">
        <v>16.5</v>
      </c>
      <c r="G411">
        <v>-116.2962</v>
      </c>
      <c r="H411">
        <v>33.47</v>
      </c>
      <c r="I411" t="s">
        <v>476</v>
      </c>
    </row>
    <row r="412" spans="2:9" x14ac:dyDescent="0.25">
      <c r="B412" t="s">
        <v>477</v>
      </c>
      <c r="C412" t="s">
        <v>443</v>
      </c>
      <c r="D412" s="1">
        <v>41422.119710648149</v>
      </c>
      <c r="E412">
        <v>1</v>
      </c>
      <c r="F412">
        <v>19.2</v>
      </c>
      <c r="G412">
        <v>-116.91330000000001</v>
      </c>
      <c r="H412">
        <v>33.983800000000002</v>
      </c>
      <c r="I412" t="s">
        <v>478</v>
      </c>
    </row>
    <row r="413" spans="2:9" x14ac:dyDescent="0.25">
      <c r="B413" t="s">
        <v>479</v>
      </c>
      <c r="C413" t="s">
        <v>443</v>
      </c>
      <c r="D413" s="1">
        <v>41422.135277777779</v>
      </c>
      <c r="E413">
        <v>2</v>
      </c>
      <c r="F413">
        <v>10.7</v>
      </c>
      <c r="G413">
        <v>-115.7028</v>
      </c>
      <c r="H413">
        <v>32.5657</v>
      </c>
      <c r="I413" t="s">
        <v>467</v>
      </c>
    </row>
    <row r="414" spans="2:9" x14ac:dyDescent="0.25">
      <c r="B414" t="s">
        <v>480</v>
      </c>
      <c r="C414" t="s">
        <v>443</v>
      </c>
      <c r="D414" s="1">
        <v>41422.135671296295</v>
      </c>
      <c r="E414">
        <v>1.1000000000000001</v>
      </c>
      <c r="F414">
        <v>13.2</v>
      </c>
      <c r="G414">
        <v>-116.4438</v>
      </c>
      <c r="H414">
        <v>33.633200000000002</v>
      </c>
      <c r="I414" t="s">
        <v>481</v>
      </c>
    </row>
    <row r="415" spans="2:9" x14ac:dyDescent="0.25">
      <c r="B415" t="s">
        <v>482</v>
      </c>
      <c r="C415" t="s">
        <v>443</v>
      </c>
      <c r="D415" s="1">
        <v>41422.153379629628</v>
      </c>
      <c r="E415">
        <v>1.4</v>
      </c>
      <c r="F415">
        <v>10.199999999999999</v>
      </c>
      <c r="G415">
        <v>-117.9295</v>
      </c>
      <c r="H415">
        <v>36.3215</v>
      </c>
      <c r="I415" t="s">
        <v>483</v>
      </c>
    </row>
    <row r="416" spans="2:9" x14ac:dyDescent="0.25">
      <c r="B416" t="s">
        <v>484</v>
      </c>
      <c r="C416" t="s">
        <v>443</v>
      </c>
      <c r="D416" s="1">
        <v>41422.17523148148</v>
      </c>
      <c r="E416">
        <v>0.9</v>
      </c>
      <c r="F416">
        <v>13</v>
      </c>
      <c r="G416">
        <v>-117.9375</v>
      </c>
      <c r="H416">
        <v>36.3217</v>
      </c>
      <c r="I416" t="s">
        <v>483</v>
      </c>
    </row>
    <row r="417" spans="2:9" x14ac:dyDescent="0.25">
      <c r="B417" t="s">
        <v>485</v>
      </c>
      <c r="C417" t="s">
        <v>443</v>
      </c>
      <c r="D417" s="1">
        <v>41422.192893518521</v>
      </c>
      <c r="E417">
        <v>0.4</v>
      </c>
      <c r="F417">
        <v>4.7</v>
      </c>
      <c r="G417">
        <v>-115.62</v>
      </c>
      <c r="H417">
        <v>33.1708</v>
      </c>
      <c r="I417" t="s">
        <v>486</v>
      </c>
    </row>
    <row r="418" spans="2:9" x14ac:dyDescent="0.25">
      <c r="B418" t="s">
        <v>487</v>
      </c>
      <c r="C418" t="s">
        <v>443</v>
      </c>
      <c r="D418" s="1">
        <v>41422.218657407408</v>
      </c>
      <c r="E418">
        <v>1.3</v>
      </c>
      <c r="F418">
        <v>0.8</v>
      </c>
      <c r="G418">
        <v>-117.93429999999999</v>
      </c>
      <c r="H418">
        <v>36.309699999999999</v>
      </c>
      <c r="I418" t="s">
        <v>483</v>
      </c>
    </row>
    <row r="419" spans="2:9" x14ac:dyDescent="0.25">
      <c r="B419" t="s">
        <v>488</v>
      </c>
      <c r="C419" t="s">
        <v>443</v>
      </c>
      <c r="D419" s="1">
        <v>41422.224456018521</v>
      </c>
      <c r="E419">
        <v>2.4</v>
      </c>
      <c r="F419">
        <v>0.9</v>
      </c>
      <c r="G419">
        <v>-117.9297</v>
      </c>
      <c r="H419">
        <v>36.316200000000002</v>
      </c>
      <c r="I419" t="s">
        <v>483</v>
      </c>
    </row>
    <row r="420" spans="2:9" x14ac:dyDescent="0.25">
      <c r="B420" t="s">
        <v>489</v>
      </c>
      <c r="C420" t="s">
        <v>443</v>
      </c>
      <c r="D420" s="1">
        <v>41422.225775462961</v>
      </c>
      <c r="E420">
        <v>1.5</v>
      </c>
      <c r="F420">
        <v>9.8000000000000007</v>
      </c>
      <c r="G420">
        <v>-117.9288</v>
      </c>
      <c r="H420">
        <v>36.320999999999998</v>
      </c>
      <c r="I420" t="s">
        <v>483</v>
      </c>
    </row>
    <row r="421" spans="2:9" x14ac:dyDescent="0.25">
      <c r="B421" t="s">
        <v>490</v>
      </c>
      <c r="C421" t="s">
        <v>443</v>
      </c>
      <c r="D421" s="1">
        <v>41422.240567129629</v>
      </c>
      <c r="E421">
        <v>0.8</v>
      </c>
      <c r="F421">
        <v>16.899999999999999</v>
      </c>
      <c r="G421">
        <v>-116.9782</v>
      </c>
      <c r="H421">
        <v>33.969799999999999</v>
      </c>
      <c r="I421" t="s">
        <v>478</v>
      </c>
    </row>
    <row r="422" spans="2:9" x14ac:dyDescent="0.25">
      <c r="B422" t="s">
        <v>491</v>
      </c>
      <c r="C422" t="s">
        <v>443</v>
      </c>
      <c r="D422" s="1">
        <v>41422.244386574072</v>
      </c>
      <c r="E422">
        <v>1.3</v>
      </c>
      <c r="F422">
        <v>1.3</v>
      </c>
      <c r="G422">
        <v>-117.934</v>
      </c>
      <c r="H422">
        <v>36.311799999999998</v>
      </c>
      <c r="I422" t="s">
        <v>483</v>
      </c>
    </row>
    <row r="423" spans="2:9" x14ac:dyDescent="0.25">
      <c r="B423" t="s">
        <v>492</v>
      </c>
      <c r="C423" t="s">
        <v>443</v>
      </c>
      <c r="D423" s="1">
        <v>41422.244652777779</v>
      </c>
      <c r="E423">
        <v>1.5</v>
      </c>
      <c r="F423">
        <v>0.9</v>
      </c>
      <c r="G423">
        <v>-117.9372</v>
      </c>
      <c r="H423">
        <v>36.308</v>
      </c>
      <c r="I423" t="s">
        <v>483</v>
      </c>
    </row>
    <row r="424" spans="2:9" x14ac:dyDescent="0.25">
      <c r="B424" t="s">
        <v>493</v>
      </c>
      <c r="C424" t="s">
        <v>443</v>
      </c>
      <c r="D424" s="1">
        <v>41422.245937500003</v>
      </c>
      <c r="E424">
        <v>1.8</v>
      </c>
      <c r="F424">
        <v>1.7</v>
      </c>
      <c r="G424">
        <v>-117.9325</v>
      </c>
      <c r="H424">
        <v>36.310200000000002</v>
      </c>
      <c r="I424" t="s">
        <v>483</v>
      </c>
    </row>
    <row r="425" spans="2:9" x14ac:dyDescent="0.25">
      <c r="B425" t="s">
        <v>494</v>
      </c>
      <c r="C425" t="s">
        <v>443</v>
      </c>
      <c r="D425" s="1">
        <v>41422.272175925929</v>
      </c>
      <c r="E425">
        <v>1.1000000000000001</v>
      </c>
      <c r="F425">
        <v>9.8000000000000007</v>
      </c>
      <c r="G425">
        <v>-116.4432</v>
      </c>
      <c r="H425">
        <v>33.499299999999998</v>
      </c>
      <c r="I425" t="s">
        <v>472</v>
      </c>
    </row>
    <row r="426" spans="2:9" x14ac:dyDescent="0.25">
      <c r="B426" t="s">
        <v>495</v>
      </c>
      <c r="C426" t="s">
        <v>443</v>
      </c>
      <c r="D426" s="1">
        <v>41422.371759259258</v>
      </c>
      <c r="E426">
        <v>0.6</v>
      </c>
      <c r="F426">
        <v>16.600000000000001</v>
      </c>
      <c r="G426">
        <v>-116.6798</v>
      </c>
      <c r="H426">
        <v>33.624200000000002</v>
      </c>
      <c r="I426" t="s">
        <v>448</v>
      </c>
    </row>
    <row r="427" spans="2:9" x14ac:dyDescent="0.25">
      <c r="B427" t="s">
        <v>496</v>
      </c>
      <c r="C427" t="s">
        <v>443</v>
      </c>
      <c r="D427" s="1">
        <v>41422.392233796294</v>
      </c>
      <c r="E427">
        <v>1.1000000000000001</v>
      </c>
      <c r="F427">
        <v>4.0999999999999996</v>
      </c>
      <c r="G427">
        <v>-117.14919999999999</v>
      </c>
      <c r="H427">
        <v>34.014800000000001</v>
      </c>
      <c r="I427" t="s">
        <v>497</v>
      </c>
    </row>
    <row r="428" spans="2:9" x14ac:dyDescent="0.25">
      <c r="B428" t="s">
        <v>498</v>
      </c>
      <c r="C428" t="s">
        <v>443</v>
      </c>
      <c r="D428" s="1">
        <v>41422.497407407405</v>
      </c>
      <c r="E428">
        <v>0.7</v>
      </c>
      <c r="F428">
        <v>12.4</v>
      </c>
      <c r="G428">
        <v>-116.5843</v>
      </c>
      <c r="H428">
        <v>33.498699999999999</v>
      </c>
      <c r="I428" t="s">
        <v>448</v>
      </c>
    </row>
    <row r="429" spans="2:9" x14ac:dyDescent="0.25">
      <c r="B429" t="s">
        <v>499</v>
      </c>
      <c r="C429" t="s">
        <v>443</v>
      </c>
      <c r="D429" s="1">
        <v>41422.508310185185</v>
      </c>
      <c r="E429">
        <v>1.5</v>
      </c>
      <c r="F429">
        <v>10.5</v>
      </c>
      <c r="G429">
        <v>-116.33969999999999</v>
      </c>
      <c r="H429">
        <v>32.9998</v>
      </c>
      <c r="I429" t="s">
        <v>500</v>
      </c>
    </row>
    <row r="430" spans="2:9" x14ac:dyDescent="0.25">
      <c r="B430" t="s">
        <v>501</v>
      </c>
      <c r="C430" t="s">
        <v>443</v>
      </c>
      <c r="D430" s="1">
        <v>41422.516886574071</v>
      </c>
      <c r="E430">
        <v>0.6</v>
      </c>
      <c r="F430">
        <v>4</v>
      </c>
      <c r="G430">
        <v>-117.6747</v>
      </c>
      <c r="H430">
        <v>35.915799999999997</v>
      </c>
      <c r="I430" t="s">
        <v>454</v>
      </c>
    </row>
    <row r="431" spans="2:9" x14ac:dyDescent="0.25">
      <c r="B431" t="s">
        <v>502</v>
      </c>
      <c r="C431" t="s">
        <v>443</v>
      </c>
      <c r="D431" s="1">
        <v>41422.580694444441</v>
      </c>
      <c r="E431">
        <v>0.8</v>
      </c>
      <c r="F431">
        <v>7</v>
      </c>
      <c r="G431">
        <v>-117.16330000000001</v>
      </c>
      <c r="H431">
        <v>33.975700000000003</v>
      </c>
      <c r="I431" t="s">
        <v>503</v>
      </c>
    </row>
    <row r="432" spans="2:9" x14ac:dyDescent="0.25">
      <c r="B432" t="s">
        <v>504</v>
      </c>
      <c r="C432" t="s">
        <v>443</v>
      </c>
      <c r="D432" s="1">
        <v>41422.622025462966</v>
      </c>
      <c r="E432">
        <v>0.8</v>
      </c>
      <c r="F432">
        <v>13.8</v>
      </c>
      <c r="G432">
        <v>-117.9503</v>
      </c>
      <c r="H432">
        <v>36.311</v>
      </c>
      <c r="I432" t="s">
        <v>483</v>
      </c>
    </row>
    <row r="433" spans="2:9" x14ac:dyDescent="0.25">
      <c r="B433" t="s">
        <v>505</v>
      </c>
      <c r="C433" t="s">
        <v>443</v>
      </c>
      <c r="D433" s="1">
        <v>41422.636481481481</v>
      </c>
      <c r="E433">
        <v>1.4</v>
      </c>
      <c r="F433">
        <v>2.2000000000000002</v>
      </c>
      <c r="G433">
        <v>-117.7183</v>
      </c>
      <c r="H433">
        <v>36.0107</v>
      </c>
      <c r="I433" t="s">
        <v>454</v>
      </c>
    </row>
    <row r="434" spans="2:9" x14ac:dyDescent="0.25">
      <c r="B434" t="s">
        <v>506</v>
      </c>
      <c r="C434" t="s">
        <v>443</v>
      </c>
      <c r="D434" s="1">
        <v>41422.641516203701</v>
      </c>
      <c r="E434">
        <v>2.1</v>
      </c>
      <c r="F434">
        <v>8.1</v>
      </c>
      <c r="G434">
        <v>-115.6678</v>
      </c>
      <c r="H434">
        <v>32.544199999999996</v>
      </c>
      <c r="I434" t="s">
        <v>467</v>
      </c>
    </row>
    <row r="435" spans="2:9" x14ac:dyDescent="0.25">
      <c r="B435" t="s">
        <v>507</v>
      </c>
      <c r="C435" t="s">
        <v>443</v>
      </c>
      <c r="D435" s="1">
        <v>41422.661400462966</v>
      </c>
      <c r="E435">
        <v>0.9</v>
      </c>
      <c r="F435">
        <v>2.1</v>
      </c>
      <c r="G435">
        <v>-117.718</v>
      </c>
      <c r="H435">
        <v>36.008299999999998</v>
      </c>
      <c r="I435" t="s">
        <v>454</v>
      </c>
    </row>
    <row r="436" spans="2:9" x14ac:dyDescent="0.25">
      <c r="B436" t="s">
        <v>508</v>
      </c>
      <c r="C436" t="s">
        <v>443</v>
      </c>
      <c r="D436" s="1">
        <v>41422.688287037039</v>
      </c>
      <c r="E436">
        <v>1.3</v>
      </c>
      <c r="F436">
        <v>7.4</v>
      </c>
      <c r="G436">
        <v>-116.4298</v>
      </c>
      <c r="H436">
        <v>33.120699999999999</v>
      </c>
      <c r="I436" t="s">
        <v>446</v>
      </c>
    </row>
    <row r="437" spans="2:9" x14ac:dyDescent="0.25">
      <c r="B437" t="s">
        <v>509</v>
      </c>
      <c r="C437" t="s">
        <v>443</v>
      </c>
      <c r="D437" s="1">
        <v>41422.739085648151</v>
      </c>
      <c r="E437">
        <v>1.5</v>
      </c>
      <c r="F437">
        <v>0</v>
      </c>
      <c r="G437">
        <v>-117.1105</v>
      </c>
      <c r="H437">
        <v>34.623800000000003</v>
      </c>
      <c r="I437" t="s">
        <v>510</v>
      </c>
    </row>
    <row r="438" spans="2:9" x14ac:dyDescent="0.25">
      <c r="B438" t="s">
        <v>511</v>
      </c>
      <c r="C438" t="s">
        <v>443</v>
      </c>
      <c r="D438" s="1">
        <v>41422.754756944443</v>
      </c>
      <c r="E438">
        <v>0.4</v>
      </c>
      <c r="F438">
        <v>2.4</v>
      </c>
      <c r="G438">
        <v>-117.6773</v>
      </c>
      <c r="H438">
        <v>35.930999999999997</v>
      </c>
      <c r="I438" t="s">
        <v>454</v>
      </c>
    </row>
    <row r="439" spans="2:9" x14ac:dyDescent="0.25">
      <c r="B439" t="s">
        <v>512</v>
      </c>
      <c r="C439" t="s">
        <v>443</v>
      </c>
      <c r="D439" s="1">
        <v>41422.756099537037</v>
      </c>
      <c r="E439">
        <v>0.7</v>
      </c>
      <c r="F439">
        <v>0</v>
      </c>
      <c r="G439">
        <v>-117.18049999999999</v>
      </c>
      <c r="H439">
        <v>35.9407</v>
      </c>
      <c r="I439" t="s">
        <v>513</v>
      </c>
    </row>
    <row r="440" spans="2:9" x14ac:dyDescent="0.25">
      <c r="B440" t="s">
        <v>514</v>
      </c>
      <c r="C440" t="s">
        <v>443</v>
      </c>
      <c r="D440" s="1">
        <v>41422.798796296294</v>
      </c>
      <c r="E440">
        <v>0.9</v>
      </c>
      <c r="F440">
        <v>17.600000000000001</v>
      </c>
      <c r="G440">
        <v>-116.8092</v>
      </c>
      <c r="H440">
        <v>33.704500000000003</v>
      </c>
      <c r="I440" t="s">
        <v>515</v>
      </c>
    </row>
    <row r="441" spans="2:9" x14ac:dyDescent="0.25">
      <c r="B441" t="s">
        <v>516</v>
      </c>
      <c r="C441" t="s">
        <v>443</v>
      </c>
      <c r="D441" s="1">
        <v>41422.833761574075</v>
      </c>
      <c r="E441">
        <v>1.4</v>
      </c>
      <c r="F441">
        <v>5</v>
      </c>
      <c r="G441">
        <v>-116.33320000000001</v>
      </c>
      <c r="H441">
        <v>33.012700000000002</v>
      </c>
      <c r="I441" t="s">
        <v>450</v>
      </c>
    </row>
    <row r="442" spans="2:9" x14ac:dyDescent="0.25">
      <c r="B442" t="s">
        <v>517</v>
      </c>
      <c r="C442" t="s">
        <v>443</v>
      </c>
      <c r="D442" s="1">
        <v>41422.840787037036</v>
      </c>
      <c r="E442">
        <v>1.1000000000000001</v>
      </c>
      <c r="F442">
        <v>16.100000000000001</v>
      </c>
      <c r="G442">
        <v>-116.8105</v>
      </c>
      <c r="H442">
        <v>34.065800000000003</v>
      </c>
      <c r="I442" t="s">
        <v>518</v>
      </c>
    </row>
    <row r="443" spans="2:9" x14ac:dyDescent="0.25">
      <c r="B443" t="s">
        <v>519</v>
      </c>
      <c r="C443" t="s">
        <v>443</v>
      </c>
      <c r="D443" s="1">
        <v>41422.859155092592</v>
      </c>
      <c r="E443">
        <v>0.2</v>
      </c>
      <c r="F443">
        <v>0</v>
      </c>
      <c r="G443">
        <v>-117.8318</v>
      </c>
      <c r="H443">
        <v>36.087699999999998</v>
      </c>
      <c r="I443" t="s">
        <v>457</v>
      </c>
    </row>
    <row r="444" spans="2:9" x14ac:dyDescent="0.25">
      <c r="B444" t="s">
        <v>520</v>
      </c>
      <c r="C444" t="s">
        <v>443</v>
      </c>
      <c r="D444" s="1">
        <v>41422.866597222222</v>
      </c>
      <c r="E444">
        <v>1.2</v>
      </c>
      <c r="F444">
        <v>9.6</v>
      </c>
      <c r="G444">
        <v>-118.4438</v>
      </c>
      <c r="H444">
        <v>35.743699999999997</v>
      </c>
      <c r="I444" t="s">
        <v>465</v>
      </c>
    </row>
    <row r="445" spans="2:9" x14ac:dyDescent="0.25">
      <c r="B445" t="s">
        <v>521</v>
      </c>
      <c r="C445" t="s">
        <v>443</v>
      </c>
      <c r="D445" s="1">
        <v>41422.911562499998</v>
      </c>
      <c r="E445">
        <v>1.3</v>
      </c>
      <c r="F445">
        <v>10.3</v>
      </c>
      <c r="G445">
        <v>-116.3158</v>
      </c>
      <c r="H445">
        <v>34.014499999999998</v>
      </c>
      <c r="I445" t="s">
        <v>522</v>
      </c>
    </row>
    <row r="446" spans="2:9" x14ac:dyDescent="0.25">
      <c r="B446" t="s">
        <v>523</v>
      </c>
      <c r="C446" t="s">
        <v>443</v>
      </c>
      <c r="D446" s="1">
        <v>41422.950972222221</v>
      </c>
      <c r="E446">
        <v>0.7</v>
      </c>
      <c r="F446">
        <v>12</v>
      </c>
      <c r="G446">
        <v>-116.4772</v>
      </c>
      <c r="H446">
        <v>33.517499999999998</v>
      </c>
      <c r="I446" t="s">
        <v>448</v>
      </c>
    </row>
    <row r="447" spans="2:9" x14ac:dyDescent="0.25">
      <c r="B447" t="s">
        <v>524</v>
      </c>
      <c r="C447" t="s">
        <v>443</v>
      </c>
      <c r="D447" s="1">
        <v>41422.975717592592</v>
      </c>
      <c r="E447">
        <v>1.5</v>
      </c>
      <c r="F447">
        <v>0</v>
      </c>
      <c r="G447">
        <v>-117.6703</v>
      </c>
      <c r="H447">
        <v>35.042200000000001</v>
      </c>
      <c r="I447" t="s">
        <v>525</v>
      </c>
    </row>
    <row r="448" spans="2:9" x14ac:dyDescent="0.25">
      <c r="B448" t="s">
        <v>526</v>
      </c>
      <c r="C448" t="s">
        <v>443</v>
      </c>
      <c r="D448" s="1">
        <v>41423.026817129627</v>
      </c>
      <c r="E448">
        <v>0.6</v>
      </c>
      <c r="F448">
        <v>17.3</v>
      </c>
      <c r="G448">
        <v>-116.6983</v>
      </c>
      <c r="H448">
        <v>33.639200000000002</v>
      </c>
      <c r="I448" t="s">
        <v>448</v>
      </c>
    </row>
    <row r="449" spans="2:9" x14ac:dyDescent="0.25">
      <c r="B449" t="s">
        <v>527</v>
      </c>
      <c r="C449" t="s">
        <v>443</v>
      </c>
      <c r="D449" s="1">
        <v>41423.029710648145</v>
      </c>
      <c r="E449">
        <v>0.4</v>
      </c>
      <c r="F449">
        <v>2.6</v>
      </c>
      <c r="G449">
        <v>-117.9187</v>
      </c>
      <c r="H449">
        <v>35.982799999999997</v>
      </c>
      <c r="I449" t="s">
        <v>457</v>
      </c>
    </row>
    <row r="450" spans="2:9" x14ac:dyDescent="0.25">
      <c r="B450" t="s">
        <v>528</v>
      </c>
      <c r="C450" t="s">
        <v>443</v>
      </c>
      <c r="D450" s="1">
        <v>41423.041493055556</v>
      </c>
      <c r="E450">
        <v>0.3</v>
      </c>
      <c r="F450">
        <v>1.5</v>
      </c>
      <c r="G450">
        <v>-117.7727</v>
      </c>
      <c r="H450">
        <v>36.025500000000001</v>
      </c>
      <c r="I450" t="s">
        <v>529</v>
      </c>
    </row>
    <row r="451" spans="2:9" x14ac:dyDescent="0.25">
      <c r="B451" t="s">
        <v>530</v>
      </c>
      <c r="C451" t="s">
        <v>443</v>
      </c>
      <c r="D451" s="1">
        <v>41423.050625000003</v>
      </c>
      <c r="E451">
        <v>1.5</v>
      </c>
      <c r="F451">
        <v>9.4</v>
      </c>
      <c r="G451">
        <v>-117.9378</v>
      </c>
      <c r="H451">
        <v>36.3812</v>
      </c>
      <c r="I451" t="s">
        <v>483</v>
      </c>
    </row>
    <row r="452" spans="2:9" x14ac:dyDescent="0.25">
      <c r="B452" t="s">
        <v>531</v>
      </c>
      <c r="C452" t="s">
        <v>443</v>
      </c>
      <c r="D452" s="1">
        <v>41423.055949074071</v>
      </c>
      <c r="E452">
        <v>2.7</v>
      </c>
      <c r="F452">
        <v>5.2</v>
      </c>
      <c r="G452">
        <v>-116.25700000000001</v>
      </c>
      <c r="H452">
        <v>32.884</v>
      </c>
      <c r="I452" t="s">
        <v>500</v>
      </c>
    </row>
    <row r="453" spans="2:9" x14ac:dyDescent="0.25">
      <c r="B453" t="s">
        <v>532</v>
      </c>
      <c r="C453" t="s">
        <v>443</v>
      </c>
      <c r="D453" s="1">
        <v>41423.079317129632</v>
      </c>
      <c r="E453">
        <v>0.1</v>
      </c>
      <c r="F453">
        <v>3.8</v>
      </c>
      <c r="G453">
        <v>-117.8638</v>
      </c>
      <c r="H453">
        <v>35.967300000000002</v>
      </c>
      <c r="I453" t="s">
        <v>457</v>
      </c>
    </row>
    <row r="454" spans="2:9" x14ac:dyDescent="0.25">
      <c r="B454" t="s">
        <v>533</v>
      </c>
      <c r="C454" t="s">
        <v>443</v>
      </c>
      <c r="D454" s="1">
        <v>41423.151134259257</v>
      </c>
      <c r="E454">
        <v>1</v>
      </c>
      <c r="F454">
        <v>5.7</v>
      </c>
      <c r="G454">
        <v>-116.2508</v>
      </c>
      <c r="H454">
        <v>32.885800000000003</v>
      </c>
      <c r="I454" t="s">
        <v>500</v>
      </c>
    </row>
    <row r="455" spans="2:9" x14ac:dyDescent="0.25">
      <c r="B455" t="s">
        <v>534</v>
      </c>
      <c r="C455" t="s">
        <v>443</v>
      </c>
      <c r="D455" s="1">
        <v>41423.166574074072</v>
      </c>
      <c r="E455">
        <v>1.7</v>
      </c>
      <c r="F455">
        <v>8.5</v>
      </c>
      <c r="G455">
        <v>-118.68129999999999</v>
      </c>
      <c r="H455">
        <v>34.260199999999998</v>
      </c>
      <c r="I455" t="s">
        <v>535</v>
      </c>
    </row>
    <row r="456" spans="2:9" x14ac:dyDescent="0.25">
      <c r="B456" t="s">
        <v>536</v>
      </c>
      <c r="C456" t="s">
        <v>443</v>
      </c>
      <c r="D456" s="1">
        <v>41423.174953703703</v>
      </c>
      <c r="E456">
        <v>1.2</v>
      </c>
      <c r="F456">
        <v>8.1999999999999993</v>
      </c>
      <c r="G456">
        <v>-116.2533</v>
      </c>
      <c r="H456">
        <v>32.875799999999998</v>
      </c>
      <c r="I456" t="s">
        <v>500</v>
      </c>
    </row>
    <row r="457" spans="2:9" x14ac:dyDescent="0.25">
      <c r="B457" t="s">
        <v>537</v>
      </c>
      <c r="C457" t="s">
        <v>443</v>
      </c>
      <c r="D457" s="1">
        <v>41423.206678240742</v>
      </c>
      <c r="E457">
        <v>0.1</v>
      </c>
      <c r="F457">
        <v>1.3</v>
      </c>
      <c r="G457">
        <v>-117.6973</v>
      </c>
      <c r="H457">
        <v>35.8887</v>
      </c>
      <c r="I457" t="s">
        <v>529</v>
      </c>
    </row>
    <row r="458" spans="2:9" x14ac:dyDescent="0.25">
      <c r="B458" t="s">
        <v>538</v>
      </c>
      <c r="C458" t="s">
        <v>443</v>
      </c>
      <c r="D458" s="1">
        <v>41423.217569444445</v>
      </c>
      <c r="E458">
        <v>1.1000000000000001</v>
      </c>
      <c r="F458">
        <v>2.6</v>
      </c>
      <c r="G458">
        <v>-117.5598</v>
      </c>
      <c r="H458">
        <v>36.218000000000004</v>
      </c>
      <c r="I458" t="s">
        <v>454</v>
      </c>
    </row>
    <row r="459" spans="2:9" x14ac:dyDescent="0.25">
      <c r="B459" t="s">
        <v>539</v>
      </c>
      <c r="C459" t="s">
        <v>443</v>
      </c>
      <c r="D459" s="1">
        <v>41423.231620370374</v>
      </c>
      <c r="E459">
        <v>1.6</v>
      </c>
      <c r="F459">
        <v>17.600000000000001</v>
      </c>
      <c r="G459">
        <v>-117.2385</v>
      </c>
      <c r="H459">
        <v>34.028500000000001</v>
      </c>
      <c r="I459" t="s">
        <v>444</v>
      </c>
    </row>
    <row r="460" spans="2:9" x14ac:dyDescent="0.25">
      <c r="B460" t="s">
        <v>540</v>
      </c>
      <c r="C460" t="s">
        <v>443</v>
      </c>
      <c r="D460" s="1">
        <v>41423.251423611109</v>
      </c>
      <c r="E460">
        <v>0.6</v>
      </c>
      <c r="F460">
        <v>7.1</v>
      </c>
      <c r="G460">
        <v>-116.39879999999999</v>
      </c>
      <c r="H460">
        <v>33.333799999999997</v>
      </c>
      <c r="I460" t="s">
        <v>446</v>
      </c>
    </row>
    <row r="461" spans="2:9" x14ac:dyDescent="0.25">
      <c r="B461" t="s">
        <v>541</v>
      </c>
      <c r="C461" t="s">
        <v>443</v>
      </c>
      <c r="D461" s="1">
        <v>41423.289479166669</v>
      </c>
      <c r="E461">
        <v>1.2</v>
      </c>
      <c r="F461">
        <v>12.6</v>
      </c>
      <c r="G461">
        <v>-116.4517</v>
      </c>
      <c r="H461">
        <v>33.5062</v>
      </c>
      <c r="I461" t="s">
        <v>472</v>
      </c>
    </row>
    <row r="462" spans="2:9" x14ac:dyDescent="0.25">
      <c r="B462" t="s">
        <v>542</v>
      </c>
      <c r="C462" t="s">
        <v>443</v>
      </c>
      <c r="D462" s="1">
        <v>41423.29792824074</v>
      </c>
      <c r="E462">
        <v>0.7</v>
      </c>
      <c r="F462">
        <v>3.7</v>
      </c>
      <c r="G462">
        <v>-117.6773</v>
      </c>
      <c r="H462">
        <v>35.918199999999999</v>
      </c>
      <c r="I462" t="s">
        <v>454</v>
      </c>
    </row>
    <row r="463" spans="2:9" x14ac:dyDescent="0.25">
      <c r="B463" t="s">
        <v>543</v>
      </c>
      <c r="C463" t="s">
        <v>443</v>
      </c>
      <c r="D463" s="1">
        <v>41423.350578703707</v>
      </c>
      <c r="E463">
        <v>0.6</v>
      </c>
      <c r="F463">
        <v>15.6</v>
      </c>
      <c r="G463">
        <v>-116.9003</v>
      </c>
      <c r="H463">
        <v>33.3748</v>
      </c>
      <c r="I463" t="s">
        <v>459</v>
      </c>
    </row>
    <row r="464" spans="2:9" x14ac:dyDescent="0.25">
      <c r="B464" t="s">
        <v>544</v>
      </c>
      <c r="C464" t="s">
        <v>443</v>
      </c>
      <c r="D464" s="1">
        <v>41423.354618055557</v>
      </c>
      <c r="E464">
        <v>1.7</v>
      </c>
      <c r="F464">
        <v>10.7</v>
      </c>
      <c r="G464">
        <v>-116.0915</v>
      </c>
      <c r="H464">
        <v>32.849800000000002</v>
      </c>
      <c r="I464" t="s">
        <v>545</v>
      </c>
    </row>
    <row r="465" spans="2:9" x14ac:dyDescent="0.25">
      <c r="B465" t="s">
        <v>546</v>
      </c>
      <c r="C465" t="s">
        <v>443</v>
      </c>
      <c r="D465" s="1">
        <v>41423.371157407404</v>
      </c>
      <c r="E465">
        <v>1.4</v>
      </c>
      <c r="F465">
        <v>3.6</v>
      </c>
      <c r="G465">
        <v>-116.33320000000001</v>
      </c>
      <c r="H465">
        <v>34.7072</v>
      </c>
      <c r="I465" t="s">
        <v>522</v>
      </c>
    </row>
    <row r="466" spans="2:9" x14ac:dyDescent="0.25">
      <c r="B466" t="s">
        <v>547</v>
      </c>
      <c r="C466" t="s">
        <v>443</v>
      </c>
      <c r="D466" s="1">
        <v>41423.393078703702</v>
      </c>
      <c r="E466">
        <v>1.8</v>
      </c>
      <c r="F466">
        <v>10.5</v>
      </c>
      <c r="G466">
        <v>-115.7205</v>
      </c>
      <c r="H466">
        <v>32.634300000000003</v>
      </c>
      <c r="I466" t="s">
        <v>467</v>
      </c>
    </row>
    <row r="467" spans="2:9" x14ac:dyDescent="0.25">
      <c r="B467" t="s">
        <v>548</v>
      </c>
      <c r="C467" t="s">
        <v>443</v>
      </c>
      <c r="D467" s="1">
        <v>41423.393726851849</v>
      </c>
      <c r="E467">
        <v>1.4</v>
      </c>
      <c r="F467">
        <v>9.1999999999999993</v>
      </c>
      <c r="G467">
        <v>-117.7855</v>
      </c>
      <c r="H467">
        <v>33.902000000000001</v>
      </c>
      <c r="I467" t="s">
        <v>549</v>
      </c>
    </row>
    <row r="468" spans="2:9" x14ac:dyDescent="0.25">
      <c r="B468" t="s">
        <v>550</v>
      </c>
      <c r="C468" t="s">
        <v>443</v>
      </c>
      <c r="D468" s="1">
        <v>41423.406400462962</v>
      </c>
      <c r="E468">
        <v>0.7</v>
      </c>
      <c r="F468">
        <v>18.8</v>
      </c>
      <c r="G468">
        <v>-116.7608</v>
      </c>
      <c r="H468">
        <v>33.719700000000003</v>
      </c>
      <c r="I468" t="s">
        <v>515</v>
      </c>
    </row>
    <row r="469" spans="2:9" x14ac:dyDescent="0.25">
      <c r="B469" t="s">
        <v>551</v>
      </c>
      <c r="C469" t="s">
        <v>443</v>
      </c>
      <c r="D469" s="1">
        <v>41423.442430555559</v>
      </c>
      <c r="E469">
        <v>1</v>
      </c>
      <c r="F469">
        <v>9.3000000000000007</v>
      </c>
      <c r="G469">
        <v>-116.2522</v>
      </c>
      <c r="H469">
        <v>32.875799999999998</v>
      </c>
      <c r="I469" t="s">
        <v>500</v>
      </c>
    </row>
    <row r="470" spans="2:9" x14ac:dyDescent="0.25">
      <c r="B470" t="s">
        <v>552</v>
      </c>
      <c r="C470" t="s">
        <v>443</v>
      </c>
      <c r="D470" s="1">
        <v>41423.449479166666</v>
      </c>
      <c r="E470">
        <v>0.9</v>
      </c>
      <c r="F470">
        <v>10.7</v>
      </c>
      <c r="G470">
        <v>-116.44750000000001</v>
      </c>
      <c r="H470">
        <v>33.502200000000002</v>
      </c>
      <c r="I470" t="s">
        <v>472</v>
      </c>
    </row>
    <row r="471" spans="2:9" x14ac:dyDescent="0.25">
      <c r="B471" t="s">
        <v>553</v>
      </c>
      <c r="C471" t="s">
        <v>443</v>
      </c>
      <c r="D471" s="1">
        <v>41423.490810185183</v>
      </c>
      <c r="E471">
        <v>1.1000000000000001</v>
      </c>
      <c r="F471">
        <v>11.3</v>
      </c>
      <c r="G471">
        <v>-116.47580000000001</v>
      </c>
      <c r="H471">
        <v>33.517000000000003</v>
      </c>
      <c r="I471" t="s">
        <v>448</v>
      </c>
    </row>
    <row r="472" spans="2:9" x14ac:dyDescent="0.25">
      <c r="B472" t="s">
        <v>554</v>
      </c>
      <c r="C472" t="s">
        <v>443</v>
      </c>
      <c r="D472" s="1">
        <v>41423.492488425924</v>
      </c>
      <c r="E472">
        <v>0.4</v>
      </c>
      <c r="F472">
        <v>11</v>
      </c>
      <c r="G472">
        <v>-116.4748</v>
      </c>
      <c r="H472">
        <v>33.510300000000001</v>
      </c>
      <c r="I472" t="s">
        <v>448</v>
      </c>
    </row>
    <row r="473" spans="2:9" x14ac:dyDescent="0.25">
      <c r="B473" t="s">
        <v>555</v>
      </c>
      <c r="C473" t="s">
        <v>443</v>
      </c>
      <c r="D473" s="1">
        <v>41423.501238425924</v>
      </c>
      <c r="E473">
        <v>0.9</v>
      </c>
      <c r="F473">
        <v>6.2</v>
      </c>
      <c r="G473">
        <v>-116.3865</v>
      </c>
      <c r="H473">
        <v>33.3232</v>
      </c>
      <c r="I473" t="s">
        <v>446</v>
      </c>
    </row>
    <row r="474" spans="2:9" x14ac:dyDescent="0.25">
      <c r="B474" t="s">
        <v>556</v>
      </c>
      <c r="C474" t="s">
        <v>443</v>
      </c>
      <c r="D474" s="1">
        <v>41423.52202546296</v>
      </c>
      <c r="E474">
        <v>0.5</v>
      </c>
      <c r="F474">
        <v>5.4</v>
      </c>
      <c r="G474">
        <v>-117.8745</v>
      </c>
      <c r="H474">
        <v>36.1342</v>
      </c>
      <c r="I474" t="s">
        <v>457</v>
      </c>
    </row>
    <row r="475" spans="2:9" x14ac:dyDescent="0.25">
      <c r="B475" t="s">
        <v>557</v>
      </c>
      <c r="C475" t="s">
        <v>443</v>
      </c>
      <c r="D475" s="1">
        <v>41423.555208333331</v>
      </c>
      <c r="E475">
        <v>0.6</v>
      </c>
      <c r="F475">
        <v>11.4</v>
      </c>
      <c r="G475">
        <v>-116.4468</v>
      </c>
      <c r="H475">
        <v>33.498800000000003</v>
      </c>
      <c r="I475" t="s">
        <v>448</v>
      </c>
    </row>
    <row r="476" spans="2:9" x14ac:dyDescent="0.25">
      <c r="B476" t="s">
        <v>558</v>
      </c>
      <c r="C476" t="s">
        <v>443</v>
      </c>
      <c r="D476" s="1">
        <v>41423.560231481482</v>
      </c>
      <c r="E476">
        <v>1.1000000000000001</v>
      </c>
      <c r="F476">
        <v>8.6</v>
      </c>
      <c r="G476">
        <v>-116.4213</v>
      </c>
      <c r="H476">
        <v>33.040799999999997</v>
      </c>
      <c r="I476" t="s">
        <v>450</v>
      </c>
    </row>
    <row r="477" spans="2:9" x14ac:dyDescent="0.25">
      <c r="B477" t="s">
        <v>559</v>
      </c>
      <c r="C477" t="s">
        <v>443</v>
      </c>
      <c r="D477" s="1">
        <v>41423.609756944446</v>
      </c>
      <c r="E477">
        <v>4.8</v>
      </c>
      <c r="F477">
        <v>8</v>
      </c>
      <c r="G477">
        <v>-119.926</v>
      </c>
      <c r="H477">
        <v>34.412500000000001</v>
      </c>
      <c r="I477" t="s">
        <v>560</v>
      </c>
    </row>
    <row r="478" spans="2:9" x14ac:dyDescent="0.25">
      <c r="B478" t="s">
        <v>561</v>
      </c>
      <c r="C478" t="s">
        <v>443</v>
      </c>
      <c r="D478" s="1">
        <v>41423.618078703701</v>
      </c>
      <c r="E478">
        <v>2.6</v>
      </c>
      <c r="F478">
        <v>9.5</v>
      </c>
      <c r="G478">
        <v>-119.9268</v>
      </c>
      <c r="H478">
        <v>34.433</v>
      </c>
      <c r="I478" t="s">
        <v>560</v>
      </c>
    </row>
    <row r="479" spans="2:9" x14ac:dyDescent="0.25">
      <c r="B479" t="s">
        <v>562</v>
      </c>
      <c r="C479" t="s">
        <v>443</v>
      </c>
      <c r="D479" s="1">
        <v>41423.643067129633</v>
      </c>
      <c r="E479">
        <v>0.8</v>
      </c>
      <c r="F479">
        <v>10.3</v>
      </c>
      <c r="G479">
        <v>-116.32170000000001</v>
      </c>
      <c r="H479">
        <v>33.247500000000002</v>
      </c>
      <c r="I479" t="s">
        <v>446</v>
      </c>
    </row>
    <row r="480" spans="2:9" x14ac:dyDescent="0.25">
      <c r="B480" t="s">
        <v>563</v>
      </c>
      <c r="C480" t="s">
        <v>443</v>
      </c>
      <c r="D480" s="1">
        <v>41423.65185185185</v>
      </c>
      <c r="E480">
        <v>2.6</v>
      </c>
      <c r="F480">
        <v>10.3</v>
      </c>
      <c r="G480">
        <v>-119.949</v>
      </c>
      <c r="H480">
        <v>34.413200000000003</v>
      </c>
      <c r="I480" t="s">
        <v>560</v>
      </c>
    </row>
    <row r="481" spans="2:9" x14ac:dyDescent="0.25">
      <c r="B481" t="s">
        <v>564</v>
      </c>
      <c r="C481" t="s">
        <v>443</v>
      </c>
      <c r="D481" s="1">
        <v>41423.676446759258</v>
      </c>
      <c r="E481">
        <v>2</v>
      </c>
      <c r="F481">
        <v>5.6</v>
      </c>
      <c r="G481">
        <v>-119.3527</v>
      </c>
      <c r="H481">
        <v>35.464799999999997</v>
      </c>
      <c r="I481" t="s">
        <v>565</v>
      </c>
    </row>
    <row r="482" spans="2:9" x14ac:dyDescent="0.25">
      <c r="B482" t="s">
        <v>566</v>
      </c>
      <c r="C482" t="s">
        <v>443</v>
      </c>
      <c r="D482" s="1">
        <v>41423.691331018519</v>
      </c>
      <c r="E482">
        <v>-0.1</v>
      </c>
      <c r="F482">
        <v>2.6</v>
      </c>
      <c r="G482">
        <v>-117.681</v>
      </c>
      <c r="H482">
        <v>35.919699999999999</v>
      </c>
      <c r="I482" t="s">
        <v>454</v>
      </c>
    </row>
    <row r="483" spans="2:9" x14ac:dyDescent="0.25">
      <c r="B483" t="s">
        <v>567</v>
      </c>
      <c r="C483" t="s">
        <v>443</v>
      </c>
      <c r="D483" s="1">
        <v>41423.70521990741</v>
      </c>
      <c r="E483">
        <v>1.1000000000000001</v>
      </c>
      <c r="F483">
        <v>0</v>
      </c>
      <c r="G483">
        <v>-118.3257</v>
      </c>
      <c r="H483">
        <v>35.0428</v>
      </c>
      <c r="I483" t="s">
        <v>568</v>
      </c>
    </row>
    <row r="484" spans="2:9" x14ac:dyDescent="0.25">
      <c r="B484" t="s">
        <v>569</v>
      </c>
      <c r="C484" t="s">
        <v>443</v>
      </c>
      <c r="D484" s="1">
        <v>41423.723796296297</v>
      </c>
      <c r="E484">
        <v>1.1000000000000001</v>
      </c>
      <c r="F484">
        <v>9.1</v>
      </c>
      <c r="G484">
        <v>-116.3338</v>
      </c>
      <c r="H484">
        <v>33.007800000000003</v>
      </c>
      <c r="I484" t="s">
        <v>450</v>
      </c>
    </row>
    <row r="485" spans="2:9" x14ac:dyDescent="0.25">
      <c r="B485" t="s">
        <v>570</v>
      </c>
      <c r="C485" t="s">
        <v>443</v>
      </c>
      <c r="D485" s="1">
        <v>41423.795266203706</v>
      </c>
      <c r="E485">
        <v>2.5</v>
      </c>
      <c r="F485">
        <v>10</v>
      </c>
      <c r="G485">
        <v>-119.9427</v>
      </c>
      <c r="H485">
        <v>34.414000000000001</v>
      </c>
      <c r="I485" t="s">
        <v>560</v>
      </c>
    </row>
    <row r="486" spans="2:9" x14ac:dyDescent="0.25">
      <c r="B486" t="s">
        <v>571</v>
      </c>
      <c r="C486" t="s">
        <v>443</v>
      </c>
      <c r="D486" s="1">
        <v>41423.797106481485</v>
      </c>
      <c r="E486">
        <v>0.5</v>
      </c>
      <c r="F486">
        <v>12.3</v>
      </c>
      <c r="G486">
        <v>-116.4813</v>
      </c>
      <c r="H486">
        <v>33.518300000000004</v>
      </c>
      <c r="I486" t="s">
        <v>448</v>
      </c>
    </row>
    <row r="487" spans="2:9" x14ac:dyDescent="0.25">
      <c r="B487" t="s">
        <v>572</v>
      </c>
      <c r="C487" t="s">
        <v>443</v>
      </c>
      <c r="D487" s="1">
        <v>41423.804108796299</v>
      </c>
      <c r="E487">
        <v>2.2999999999999998</v>
      </c>
      <c r="F487">
        <v>4</v>
      </c>
      <c r="G487">
        <v>-119.9277</v>
      </c>
      <c r="H487">
        <v>34.427500000000002</v>
      </c>
      <c r="I487" t="s">
        <v>560</v>
      </c>
    </row>
    <row r="488" spans="2:9" x14ac:dyDescent="0.25">
      <c r="B488" t="s">
        <v>573</v>
      </c>
      <c r="C488" t="s">
        <v>443</v>
      </c>
      <c r="D488" s="1">
        <v>41423.858055555553</v>
      </c>
      <c r="E488">
        <v>0.7</v>
      </c>
      <c r="F488">
        <v>0</v>
      </c>
      <c r="G488">
        <v>-117.51430000000001</v>
      </c>
      <c r="H488">
        <v>33.869</v>
      </c>
      <c r="I488" t="s">
        <v>574</v>
      </c>
    </row>
    <row r="489" spans="2:9" x14ac:dyDescent="0.25">
      <c r="B489" t="s">
        <v>575</v>
      </c>
      <c r="C489" t="s">
        <v>443</v>
      </c>
      <c r="D489" s="1">
        <v>41423.878888888888</v>
      </c>
      <c r="E489">
        <v>0.5</v>
      </c>
      <c r="F489">
        <v>17.2</v>
      </c>
      <c r="G489">
        <v>-116.48569999999999</v>
      </c>
      <c r="H489">
        <v>33.6295</v>
      </c>
      <c r="I489" t="s">
        <v>576</v>
      </c>
    </row>
    <row r="490" spans="2:9" x14ac:dyDescent="0.25">
      <c r="B490" t="s">
        <v>577</v>
      </c>
      <c r="C490" t="s">
        <v>443</v>
      </c>
      <c r="D490" s="1">
        <v>41423.943576388891</v>
      </c>
      <c r="E490">
        <v>0.8</v>
      </c>
      <c r="F490">
        <v>2.6</v>
      </c>
      <c r="G490">
        <v>-117.67700000000001</v>
      </c>
      <c r="H490">
        <v>35.929499999999997</v>
      </c>
      <c r="I490" t="s">
        <v>454</v>
      </c>
    </row>
    <row r="491" spans="2:9" x14ac:dyDescent="0.25">
      <c r="B491" t="s">
        <v>578</v>
      </c>
      <c r="C491" t="s">
        <v>443</v>
      </c>
      <c r="D491" s="1">
        <v>41423.947731481479</v>
      </c>
      <c r="E491">
        <v>2.1</v>
      </c>
      <c r="F491">
        <v>13</v>
      </c>
      <c r="G491">
        <v>-119.959</v>
      </c>
      <c r="H491">
        <v>34.4193</v>
      </c>
      <c r="I491" t="s">
        <v>560</v>
      </c>
    </row>
    <row r="492" spans="2:9" x14ac:dyDescent="0.25">
      <c r="B492" t="s">
        <v>579</v>
      </c>
      <c r="C492" t="s">
        <v>443</v>
      </c>
      <c r="D492" s="1">
        <v>41423.94840277778</v>
      </c>
      <c r="E492">
        <v>1.5</v>
      </c>
      <c r="F492">
        <v>7.5</v>
      </c>
      <c r="G492">
        <v>-115.9405</v>
      </c>
      <c r="H492">
        <v>32.901499999999999</v>
      </c>
      <c r="I492" t="s">
        <v>545</v>
      </c>
    </row>
    <row r="493" spans="2:9" x14ac:dyDescent="0.25">
      <c r="B493" t="s">
        <v>580</v>
      </c>
      <c r="C493" t="s">
        <v>443</v>
      </c>
      <c r="D493" s="1">
        <v>41423.992650462962</v>
      </c>
      <c r="E493">
        <v>0.9</v>
      </c>
      <c r="F493">
        <v>5.5</v>
      </c>
      <c r="G493">
        <v>-115.5497</v>
      </c>
      <c r="H493">
        <v>33.209699999999998</v>
      </c>
      <c r="I493" t="s">
        <v>581</v>
      </c>
    </row>
    <row r="494" spans="2:9" x14ac:dyDescent="0.25">
      <c r="B494" t="s">
        <v>582</v>
      </c>
      <c r="C494" t="s">
        <v>443</v>
      </c>
      <c r="D494" s="1">
        <v>41423.997465277775</v>
      </c>
      <c r="E494">
        <v>-0.1</v>
      </c>
      <c r="F494">
        <v>6.6</v>
      </c>
      <c r="G494">
        <v>-117.84829999999999</v>
      </c>
      <c r="H494">
        <v>36.069800000000001</v>
      </c>
      <c r="I494" t="s">
        <v>457</v>
      </c>
    </row>
    <row r="495" spans="2:9" x14ac:dyDescent="0.25">
      <c r="B495" t="s">
        <v>583</v>
      </c>
      <c r="C495" t="s">
        <v>443</v>
      </c>
      <c r="D495" s="1">
        <v>41424.013668981483</v>
      </c>
      <c r="E495">
        <v>1.4</v>
      </c>
      <c r="F495">
        <v>10.3</v>
      </c>
      <c r="G495">
        <v>-116.5913</v>
      </c>
      <c r="H495">
        <v>32.803699999999999</v>
      </c>
      <c r="I495" t="s">
        <v>584</v>
      </c>
    </row>
    <row r="496" spans="2:9" x14ac:dyDescent="0.25">
      <c r="B496" t="s">
        <v>585</v>
      </c>
      <c r="C496" t="s">
        <v>443</v>
      </c>
      <c r="D496" s="1">
        <v>41424.018842592595</v>
      </c>
      <c r="E496">
        <v>0.8</v>
      </c>
      <c r="F496">
        <v>2.2999999999999998</v>
      </c>
      <c r="G496">
        <v>-117.88030000000001</v>
      </c>
      <c r="H496">
        <v>36.0623</v>
      </c>
      <c r="I496" t="s">
        <v>457</v>
      </c>
    </row>
    <row r="497" spans="2:9" x14ac:dyDescent="0.25">
      <c r="B497" t="s">
        <v>586</v>
      </c>
      <c r="C497" t="s">
        <v>443</v>
      </c>
      <c r="D497" s="1">
        <v>41424.026134259257</v>
      </c>
      <c r="E497">
        <v>1.2</v>
      </c>
      <c r="F497">
        <v>14.1</v>
      </c>
      <c r="G497">
        <v>-117.5813</v>
      </c>
      <c r="H497">
        <v>34.173499999999997</v>
      </c>
      <c r="I497" t="s">
        <v>587</v>
      </c>
    </row>
    <row r="498" spans="2:9" x14ac:dyDescent="0.25">
      <c r="B498" t="s">
        <v>588</v>
      </c>
      <c r="C498" t="s">
        <v>443</v>
      </c>
      <c r="D498" s="1">
        <v>41424.080636574072</v>
      </c>
      <c r="E498">
        <v>0.9</v>
      </c>
      <c r="F498">
        <v>15</v>
      </c>
      <c r="G498">
        <v>-116.3835</v>
      </c>
      <c r="H498">
        <v>33.355499999999999</v>
      </c>
      <c r="I498" t="s">
        <v>446</v>
      </c>
    </row>
    <row r="499" spans="2:9" x14ac:dyDescent="0.25">
      <c r="B499" t="s">
        <v>589</v>
      </c>
      <c r="C499" t="s">
        <v>443</v>
      </c>
      <c r="D499" s="1">
        <v>41424.133460648147</v>
      </c>
      <c r="E499">
        <v>0.9</v>
      </c>
      <c r="F499">
        <v>14.1</v>
      </c>
      <c r="G499">
        <v>-117.1127</v>
      </c>
      <c r="H499">
        <v>33.941699999999997</v>
      </c>
      <c r="I499" t="s">
        <v>590</v>
      </c>
    </row>
    <row r="500" spans="2:9" x14ac:dyDescent="0.25">
      <c r="B500" t="s">
        <v>591</v>
      </c>
      <c r="C500" t="s">
        <v>443</v>
      </c>
      <c r="D500" s="1">
        <v>41424.13417824074</v>
      </c>
      <c r="E500">
        <v>0.8</v>
      </c>
      <c r="F500">
        <v>18.100000000000001</v>
      </c>
      <c r="G500">
        <v>-116.7597</v>
      </c>
      <c r="H500">
        <v>33.713799999999999</v>
      </c>
      <c r="I500" t="s">
        <v>515</v>
      </c>
    </row>
    <row r="501" spans="2:9" x14ac:dyDescent="0.25">
      <c r="B501" t="s">
        <v>592</v>
      </c>
      <c r="C501" t="s">
        <v>443</v>
      </c>
      <c r="D501" s="1">
        <v>41424.13821759259</v>
      </c>
      <c r="E501">
        <v>3.1</v>
      </c>
      <c r="F501">
        <v>10.6</v>
      </c>
      <c r="G501">
        <v>-119.9342</v>
      </c>
      <c r="H501">
        <v>34.420299999999997</v>
      </c>
      <c r="I501" t="s">
        <v>560</v>
      </c>
    </row>
    <row r="502" spans="2:9" x14ac:dyDescent="0.25">
      <c r="B502" t="s">
        <v>593</v>
      </c>
      <c r="C502" t="s">
        <v>443</v>
      </c>
      <c r="D502" s="1">
        <v>41424.139039351852</v>
      </c>
      <c r="E502">
        <v>2.2000000000000002</v>
      </c>
      <c r="F502">
        <v>9.4</v>
      </c>
      <c r="G502">
        <v>-119.913</v>
      </c>
      <c r="H502">
        <v>34.442300000000003</v>
      </c>
      <c r="I502" t="s">
        <v>560</v>
      </c>
    </row>
    <row r="503" spans="2:9" x14ac:dyDescent="0.25">
      <c r="B503" t="s">
        <v>594</v>
      </c>
      <c r="C503" t="s">
        <v>443</v>
      </c>
      <c r="D503" s="1">
        <v>41424.175833333335</v>
      </c>
      <c r="E503">
        <v>1</v>
      </c>
      <c r="F503">
        <v>5</v>
      </c>
      <c r="G503">
        <v>-115.5605</v>
      </c>
      <c r="H503">
        <v>33.226700000000001</v>
      </c>
      <c r="I503" t="s">
        <v>581</v>
      </c>
    </row>
    <row r="504" spans="2:9" x14ac:dyDescent="0.25">
      <c r="B504" t="s">
        <v>595</v>
      </c>
      <c r="C504" t="s">
        <v>443</v>
      </c>
      <c r="D504" s="1">
        <v>41424.177106481482</v>
      </c>
      <c r="E504">
        <v>2.1</v>
      </c>
      <c r="F504">
        <v>0.8</v>
      </c>
      <c r="G504">
        <v>-115.5668</v>
      </c>
      <c r="H504">
        <v>33.208300000000001</v>
      </c>
      <c r="I504" t="s">
        <v>581</v>
      </c>
    </row>
    <row r="505" spans="2:9" x14ac:dyDescent="0.25">
      <c r="B505" t="s">
        <v>596</v>
      </c>
      <c r="C505" t="s">
        <v>443</v>
      </c>
      <c r="D505" s="1">
        <v>41424.178495370368</v>
      </c>
      <c r="E505">
        <v>1</v>
      </c>
      <c r="F505">
        <v>18</v>
      </c>
      <c r="G505">
        <v>-117.26779999999999</v>
      </c>
      <c r="H505">
        <v>34.042499999999997</v>
      </c>
      <c r="I505" t="s">
        <v>444</v>
      </c>
    </row>
    <row r="506" spans="2:9" x14ac:dyDescent="0.25">
      <c r="B506" t="s">
        <v>597</v>
      </c>
      <c r="C506" t="s">
        <v>443</v>
      </c>
      <c r="D506" s="1">
        <v>41424.188194444447</v>
      </c>
      <c r="E506">
        <v>1.9</v>
      </c>
      <c r="F506">
        <v>8.3000000000000007</v>
      </c>
      <c r="G506">
        <v>-116.63630000000001</v>
      </c>
      <c r="H506">
        <v>33.913499999999999</v>
      </c>
      <c r="I506" t="s">
        <v>598</v>
      </c>
    </row>
    <row r="507" spans="2:9" x14ac:dyDescent="0.25">
      <c r="B507" t="s">
        <v>599</v>
      </c>
      <c r="C507" t="s">
        <v>443</v>
      </c>
      <c r="D507" s="1">
        <v>41424.191435185188</v>
      </c>
      <c r="E507">
        <v>0.7</v>
      </c>
      <c r="F507">
        <v>0</v>
      </c>
      <c r="G507">
        <v>-115.54049999999999</v>
      </c>
      <c r="H507">
        <v>33.219299999999997</v>
      </c>
      <c r="I507" t="s">
        <v>581</v>
      </c>
    </row>
    <row r="508" spans="2:9" x14ac:dyDescent="0.25">
      <c r="B508" t="s">
        <v>600</v>
      </c>
      <c r="C508" t="s">
        <v>443</v>
      </c>
      <c r="D508" s="1">
        <v>41424.206921296296</v>
      </c>
      <c r="E508">
        <v>0.4</v>
      </c>
      <c r="F508">
        <v>12.2</v>
      </c>
      <c r="G508">
        <v>-116.46080000000001</v>
      </c>
      <c r="H508">
        <v>33.503799999999998</v>
      </c>
      <c r="I508" t="s">
        <v>448</v>
      </c>
    </row>
    <row r="509" spans="2:9" x14ac:dyDescent="0.25">
      <c r="B509" t="s">
        <v>601</v>
      </c>
      <c r="C509" t="s">
        <v>443</v>
      </c>
      <c r="D509" s="1">
        <v>41424.251400462963</v>
      </c>
      <c r="E509">
        <v>0.9</v>
      </c>
      <c r="F509">
        <v>14</v>
      </c>
      <c r="G509">
        <v>-116.974</v>
      </c>
      <c r="H509">
        <v>34.047499999999999</v>
      </c>
      <c r="I509" t="s">
        <v>602</v>
      </c>
    </row>
    <row r="510" spans="2:9" x14ac:dyDescent="0.25">
      <c r="B510" t="s">
        <v>603</v>
      </c>
      <c r="C510" t="s">
        <v>443</v>
      </c>
      <c r="D510" s="1">
        <v>41424.258263888885</v>
      </c>
      <c r="E510">
        <v>2.7</v>
      </c>
      <c r="F510">
        <v>10.4</v>
      </c>
      <c r="G510">
        <v>-119.9282</v>
      </c>
      <c r="H510">
        <v>34.418700000000001</v>
      </c>
      <c r="I510" t="s">
        <v>560</v>
      </c>
    </row>
    <row r="511" spans="2:9" x14ac:dyDescent="0.25">
      <c r="B511" t="s">
        <v>604</v>
      </c>
      <c r="C511" t="s">
        <v>443</v>
      </c>
      <c r="D511" s="1">
        <v>41424.270219907405</v>
      </c>
      <c r="E511">
        <v>-0.1</v>
      </c>
      <c r="F511">
        <v>0.2</v>
      </c>
      <c r="G511">
        <v>-117.81699999999999</v>
      </c>
      <c r="H511">
        <v>36.027700000000003</v>
      </c>
      <c r="I511" t="s">
        <v>457</v>
      </c>
    </row>
    <row r="512" spans="2:9" x14ac:dyDescent="0.25">
      <c r="B512" t="s">
        <v>605</v>
      </c>
      <c r="C512" t="s">
        <v>443</v>
      </c>
      <c r="D512" s="1">
        <v>41424.319479166668</v>
      </c>
      <c r="E512">
        <v>0.7</v>
      </c>
      <c r="F512">
        <v>11.8</v>
      </c>
      <c r="G512">
        <v>-116.4735</v>
      </c>
      <c r="H512">
        <v>33.509</v>
      </c>
      <c r="I512" t="s">
        <v>448</v>
      </c>
    </row>
    <row r="513" spans="2:9" x14ac:dyDescent="0.25">
      <c r="B513" t="s">
        <v>606</v>
      </c>
      <c r="C513" t="s">
        <v>443</v>
      </c>
      <c r="D513" s="1">
        <v>41424.402384259258</v>
      </c>
      <c r="E513">
        <v>0.8</v>
      </c>
      <c r="F513">
        <v>9.5</v>
      </c>
      <c r="G513">
        <v>-116.2265</v>
      </c>
      <c r="H513">
        <v>33.301000000000002</v>
      </c>
      <c r="I513" t="s">
        <v>446</v>
      </c>
    </row>
    <row r="514" spans="2:9" x14ac:dyDescent="0.25">
      <c r="B514" t="s">
        <v>607</v>
      </c>
      <c r="C514" t="s">
        <v>443</v>
      </c>
      <c r="D514" s="1">
        <v>41424.415960648148</v>
      </c>
      <c r="E514">
        <v>0.9</v>
      </c>
      <c r="F514">
        <v>15.4</v>
      </c>
      <c r="G514">
        <v>-116.5433</v>
      </c>
      <c r="H514">
        <v>33.160499999999999</v>
      </c>
      <c r="I514" t="s">
        <v>450</v>
      </c>
    </row>
    <row r="515" spans="2:9" x14ac:dyDescent="0.25">
      <c r="B515" t="s">
        <v>608</v>
      </c>
      <c r="C515" t="s">
        <v>443</v>
      </c>
      <c r="D515" s="1">
        <v>41424.444432870368</v>
      </c>
      <c r="E515">
        <v>0.9</v>
      </c>
      <c r="F515">
        <v>9.6999999999999993</v>
      </c>
      <c r="G515">
        <v>-116.9122</v>
      </c>
      <c r="H515">
        <v>34.112000000000002</v>
      </c>
      <c r="I515" t="s">
        <v>602</v>
      </c>
    </row>
    <row r="516" spans="2:9" x14ac:dyDescent="0.25">
      <c r="B516" t="s">
        <v>609</v>
      </c>
      <c r="C516" t="s">
        <v>443</v>
      </c>
      <c r="D516" s="1">
        <v>41424.451944444445</v>
      </c>
      <c r="E516">
        <v>0.1</v>
      </c>
      <c r="F516">
        <v>2.5</v>
      </c>
      <c r="G516">
        <v>-117.7697</v>
      </c>
      <c r="H516">
        <v>36.033299999999997</v>
      </c>
      <c r="I516" t="s">
        <v>529</v>
      </c>
    </row>
    <row r="517" spans="2:9" x14ac:dyDescent="0.25">
      <c r="B517" t="s">
        <v>610</v>
      </c>
      <c r="C517" t="s">
        <v>443</v>
      </c>
      <c r="D517" s="1">
        <v>41424.463680555556</v>
      </c>
      <c r="E517">
        <v>0.9</v>
      </c>
      <c r="F517">
        <v>0</v>
      </c>
      <c r="G517">
        <v>-115.5217</v>
      </c>
      <c r="H517">
        <v>33.283799999999999</v>
      </c>
      <c r="I517" t="s">
        <v>581</v>
      </c>
    </row>
    <row r="518" spans="2:9" x14ac:dyDescent="0.25">
      <c r="B518" t="s">
        <v>611</v>
      </c>
      <c r="C518" t="s">
        <v>443</v>
      </c>
      <c r="D518" s="1">
        <v>41424.466157407405</v>
      </c>
      <c r="E518">
        <v>1.4</v>
      </c>
      <c r="F518">
        <v>6.9</v>
      </c>
      <c r="G518">
        <v>-116.6863</v>
      </c>
      <c r="H518">
        <v>34.270299999999999</v>
      </c>
      <c r="I518" t="s">
        <v>612</v>
      </c>
    </row>
    <row r="519" spans="2:9" x14ac:dyDescent="0.25">
      <c r="B519" t="s">
        <v>613</v>
      </c>
      <c r="C519" t="s">
        <v>443</v>
      </c>
      <c r="D519" s="1">
        <v>41424.475763888891</v>
      </c>
      <c r="E519">
        <v>1.1000000000000001</v>
      </c>
      <c r="F519">
        <v>0</v>
      </c>
      <c r="G519">
        <v>-115.55500000000001</v>
      </c>
      <c r="H519">
        <v>33.195799999999998</v>
      </c>
      <c r="I519" t="s">
        <v>581</v>
      </c>
    </row>
    <row r="520" spans="2:9" x14ac:dyDescent="0.25">
      <c r="B520" t="s">
        <v>614</v>
      </c>
      <c r="C520" t="s">
        <v>443</v>
      </c>
      <c r="D520" s="1">
        <v>41424.500081018516</v>
      </c>
      <c r="E520">
        <v>0.7</v>
      </c>
      <c r="F520">
        <v>12.7</v>
      </c>
      <c r="G520">
        <v>-116.4425</v>
      </c>
      <c r="H520">
        <v>33.520299999999999</v>
      </c>
      <c r="I520" t="s">
        <v>472</v>
      </c>
    </row>
    <row r="521" spans="2:9" x14ac:dyDescent="0.25">
      <c r="B521" t="s">
        <v>615</v>
      </c>
      <c r="C521" t="s">
        <v>443</v>
      </c>
      <c r="D521" s="1">
        <v>41424.541481481479</v>
      </c>
      <c r="E521">
        <v>0.2</v>
      </c>
      <c r="F521">
        <v>2.2000000000000002</v>
      </c>
      <c r="G521">
        <v>-117.77249999999999</v>
      </c>
      <c r="H521">
        <v>36.036999999999999</v>
      </c>
      <c r="I521" t="s">
        <v>529</v>
      </c>
    </row>
    <row r="522" spans="2:9" x14ac:dyDescent="0.25">
      <c r="B522" t="s">
        <v>616</v>
      </c>
      <c r="C522" t="s">
        <v>443</v>
      </c>
      <c r="D522" s="1">
        <v>41424.578773148147</v>
      </c>
      <c r="E522">
        <v>0.8</v>
      </c>
      <c r="F522">
        <v>10.7</v>
      </c>
      <c r="G522">
        <v>-116.4772</v>
      </c>
      <c r="H522">
        <v>33.5152</v>
      </c>
      <c r="I522" t="s">
        <v>448</v>
      </c>
    </row>
    <row r="523" spans="2:9" x14ac:dyDescent="0.25">
      <c r="B523" t="s">
        <v>617</v>
      </c>
      <c r="C523" t="s">
        <v>443</v>
      </c>
      <c r="D523" s="1">
        <v>41424.631655092591</v>
      </c>
      <c r="E523">
        <v>0.7</v>
      </c>
      <c r="F523">
        <v>11.1</v>
      </c>
      <c r="G523">
        <v>-116.4397</v>
      </c>
      <c r="H523">
        <v>33.504800000000003</v>
      </c>
      <c r="I523" t="s">
        <v>472</v>
      </c>
    </row>
    <row r="524" spans="2:9" x14ac:dyDescent="0.25">
      <c r="B524" t="s">
        <v>618</v>
      </c>
      <c r="C524" t="s">
        <v>443</v>
      </c>
      <c r="D524" s="1">
        <v>41424.634120370371</v>
      </c>
      <c r="E524">
        <v>1.9</v>
      </c>
      <c r="F524">
        <v>9.3000000000000007</v>
      </c>
      <c r="G524">
        <v>-116.44670000000001</v>
      </c>
      <c r="H524">
        <v>33.498699999999999</v>
      </c>
      <c r="I524" t="s">
        <v>448</v>
      </c>
    </row>
    <row r="525" spans="2:9" x14ac:dyDescent="0.25">
      <c r="B525" t="s">
        <v>619</v>
      </c>
      <c r="C525" t="s">
        <v>443</v>
      </c>
      <c r="D525" s="1">
        <v>41424.677928240744</v>
      </c>
      <c r="E525">
        <v>0.5</v>
      </c>
      <c r="F525">
        <v>9.6</v>
      </c>
      <c r="G525">
        <v>-116.4502</v>
      </c>
      <c r="H525">
        <v>33.5212</v>
      </c>
      <c r="I525" t="s">
        <v>472</v>
      </c>
    </row>
    <row r="526" spans="2:9" x14ac:dyDescent="0.25">
      <c r="B526" t="s">
        <v>620</v>
      </c>
      <c r="C526" t="s">
        <v>443</v>
      </c>
      <c r="D526" s="1">
        <v>41424.69090277778</v>
      </c>
      <c r="E526">
        <v>1</v>
      </c>
      <c r="F526">
        <v>6.7</v>
      </c>
      <c r="G526">
        <v>-115.5583</v>
      </c>
      <c r="H526">
        <v>33.128799999999998</v>
      </c>
      <c r="I526" t="s">
        <v>486</v>
      </c>
    </row>
    <row r="527" spans="2:9" x14ac:dyDescent="0.25">
      <c r="B527" t="s">
        <v>621</v>
      </c>
      <c r="C527" t="s">
        <v>443</v>
      </c>
      <c r="D527" s="1">
        <v>41424.706863425927</v>
      </c>
      <c r="E527">
        <v>0.7</v>
      </c>
      <c r="F527">
        <v>0</v>
      </c>
      <c r="G527">
        <v>-117.1812</v>
      </c>
      <c r="H527">
        <v>35.924500000000002</v>
      </c>
      <c r="I527" t="s">
        <v>513</v>
      </c>
    </row>
    <row r="528" spans="2:9" x14ac:dyDescent="0.25">
      <c r="B528" t="s">
        <v>622</v>
      </c>
      <c r="C528" t="s">
        <v>443</v>
      </c>
      <c r="D528" s="1">
        <v>41424.739814814813</v>
      </c>
      <c r="E528">
        <v>1.2</v>
      </c>
      <c r="F528">
        <v>11.5</v>
      </c>
      <c r="G528">
        <v>-116.34529999999999</v>
      </c>
      <c r="H528">
        <v>33.018500000000003</v>
      </c>
      <c r="I528" t="s">
        <v>450</v>
      </c>
    </row>
    <row r="529" spans="2:9" x14ac:dyDescent="0.25">
      <c r="B529" t="s">
        <v>623</v>
      </c>
      <c r="C529" t="s">
        <v>443</v>
      </c>
      <c r="D529" s="1">
        <v>41424.743449074071</v>
      </c>
      <c r="E529">
        <v>0.7</v>
      </c>
      <c r="F529">
        <v>10.6</v>
      </c>
      <c r="G529">
        <v>-116.4397</v>
      </c>
      <c r="H529">
        <v>33.502699999999997</v>
      </c>
      <c r="I529" t="s">
        <v>472</v>
      </c>
    </row>
    <row r="530" spans="2:9" x14ac:dyDescent="0.25">
      <c r="B530" t="s">
        <v>624</v>
      </c>
      <c r="C530" t="s">
        <v>443</v>
      </c>
      <c r="D530" s="1">
        <v>41424.757476851853</v>
      </c>
      <c r="E530">
        <v>1.5</v>
      </c>
      <c r="F530">
        <v>11.1</v>
      </c>
      <c r="G530">
        <v>-116.249</v>
      </c>
      <c r="H530">
        <v>33.298499999999997</v>
      </c>
      <c r="I530" t="s">
        <v>446</v>
      </c>
    </row>
    <row r="531" spans="2:9" x14ac:dyDescent="0.25">
      <c r="B531" t="s">
        <v>625</v>
      </c>
      <c r="C531" t="s">
        <v>443</v>
      </c>
      <c r="D531" s="1">
        <v>41424.775972222225</v>
      </c>
      <c r="E531">
        <v>0.8</v>
      </c>
      <c r="F531">
        <v>12</v>
      </c>
      <c r="G531">
        <v>-116.4618</v>
      </c>
      <c r="H531">
        <v>33.502299999999998</v>
      </c>
      <c r="I531" t="s">
        <v>448</v>
      </c>
    </row>
    <row r="532" spans="2:9" x14ac:dyDescent="0.25">
      <c r="B532" t="s">
        <v>626</v>
      </c>
      <c r="C532" t="s">
        <v>443</v>
      </c>
      <c r="D532" s="1">
        <v>41424.779548611114</v>
      </c>
      <c r="E532">
        <v>0.9</v>
      </c>
      <c r="F532">
        <v>4.8</v>
      </c>
      <c r="G532">
        <v>-116.4053</v>
      </c>
      <c r="H532">
        <v>33.337800000000001</v>
      </c>
      <c r="I532" t="s">
        <v>446</v>
      </c>
    </row>
    <row r="533" spans="2:9" x14ac:dyDescent="0.25">
      <c r="B533" t="s">
        <v>627</v>
      </c>
      <c r="C533" t="s">
        <v>443</v>
      </c>
      <c r="D533" s="1">
        <v>41424.779479166667</v>
      </c>
      <c r="E533">
        <v>2.1</v>
      </c>
      <c r="F533">
        <v>9.4</v>
      </c>
      <c r="G533">
        <v>-119.9397</v>
      </c>
      <c r="H533">
        <v>34.405299999999997</v>
      </c>
      <c r="I533" t="s">
        <v>560</v>
      </c>
    </row>
    <row r="534" spans="2:9" x14ac:dyDescent="0.25">
      <c r="B534" t="s">
        <v>628</v>
      </c>
      <c r="C534" t="s">
        <v>443</v>
      </c>
      <c r="D534" s="1">
        <v>41424.80259259259</v>
      </c>
      <c r="E534">
        <v>1.5</v>
      </c>
      <c r="F534">
        <v>0</v>
      </c>
      <c r="G534">
        <v>-117.2608</v>
      </c>
      <c r="H534">
        <v>33.646000000000001</v>
      </c>
      <c r="I534" t="s">
        <v>629</v>
      </c>
    </row>
    <row r="535" spans="2:9" x14ac:dyDescent="0.25">
      <c r="B535" t="s">
        <v>630</v>
      </c>
      <c r="C535" t="s">
        <v>443</v>
      </c>
      <c r="D535" s="1">
        <v>41424.881006944444</v>
      </c>
      <c r="E535">
        <v>0.5</v>
      </c>
      <c r="F535">
        <v>16.399999999999999</v>
      </c>
      <c r="G535">
        <v>-116.7028</v>
      </c>
      <c r="H535">
        <v>33.642200000000003</v>
      </c>
      <c r="I535" t="s">
        <v>631</v>
      </c>
    </row>
    <row r="536" spans="2:9" x14ac:dyDescent="0.25">
      <c r="B536" t="s">
        <v>632</v>
      </c>
      <c r="C536" t="s">
        <v>443</v>
      </c>
      <c r="D536" s="1">
        <v>41424.885706018518</v>
      </c>
      <c r="E536">
        <v>1.3</v>
      </c>
      <c r="F536">
        <v>20.2</v>
      </c>
      <c r="G536">
        <v>-118.6228</v>
      </c>
      <c r="H536">
        <v>34.266500000000001</v>
      </c>
      <c r="I536" t="s">
        <v>633</v>
      </c>
    </row>
    <row r="537" spans="2:9" x14ac:dyDescent="0.25">
      <c r="B537" t="s">
        <v>634</v>
      </c>
      <c r="C537" t="s">
        <v>443</v>
      </c>
      <c r="D537" s="1">
        <v>41424.888171296298</v>
      </c>
      <c r="E537">
        <v>2</v>
      </c>
      <c r="F537">
        <v>12</v>
      </c>
      <c r="G537">
        <v>-116.4495</v>
      </c>
      <c r="H537">
        <v>33.013500000000001</v>
      </c>
      <c r="I537" t="s">
        <v>450</v>
      </c>
    </row>
    <row r="538" spans="2:9" x14ac:dyDescent="0.25">
      <c r="B538" t="s">
        <v>635</v>
      </c>
      <c r="C538" t="s">
        <v>443</v>
      </c>
      <c r="D538" s="1">
        <v>41424.909918981481</v>
      </c>
      <c r="E538">
        <v>1.9</v>
      </c>
      <c r="F538">
        <v>7.9</v>
      </c>
      <c r="G538">
        <v>-118.3258</v>
      </c>
      <c r="H538">
        <v>33.726500000000001</v>
      </c>
      <c r="I538" t="s">
        <v>636</v>
      </c>
    </row>
    <row r="539" spans="2:9" x14ac:dyDescent="0.25">
      <c r="B539" t="s">
        <v>637</v>
      </c>
      <c r="C539" t="s">
        <v>443</v>
      </c>
      <c r="D539" s="1">
        <v>41424.940879629627</v>
      </c>
      <c r="E539">
        <v>1.7</v>
      </c>
      <c r="F539">
        <v>0</v>
      </c>
      <c r="G539">
        <v>-116.9932</v>
      </c>
      <c r="H539">
        <v>32.593299999999999</v>
      </c>
      <c r="I539" t="s">
        <v>638</v>
      </c>
    </row>
    <row r="540" spans="2:9" x14ac:dyDescent="0.25">
      <c r="B540" t="s">
        <v>639</v>
      </c>
      <c r="C540" t="s">
        <v>443</v>
      </c>
      <c r="D540" s="1">
        <v>41424.944189814814</v>
      </c>
      <c r="E540">
        <v>0.8</v>
      </c>
      <c r="F540">
        <v>3.7</v>
      </c>
      <c r="G540">
        <v>-117.66119999999999</v>
      </c>
      <c r="H540">
        <v>35.926699999999997</v>
      </c>
      <c r="I540" t="s">
        <v>454</v>
      </c>
    </row>
    <row r="541" spans="2:9" x14ac:dyDescent="0.25">
      <c r="B541" t="s">
        <v>640</v>
      </c>
      <c r="C541" t="s">
        <v>443</v>
      </c>
      <c r="D541" s="1">
        <v>41424.95957175926</v>
      </c>
      <c r="E541">
        <v>1.5</v>
      </c>
      <c r="F541">
        <v>18.600000000000001</v>
      </c>
      <c r="G541">
        <v>-116.998</v>
      </c>
      <c r="H541">
        <v>33.940300000000001</v>
      </c>
      <c r="I541" t="s">
        <v>452</v>
      </c>
    </row>
    <row r="542" spans="2:9" x14ac:dyDescent="0.25">
      <c r="B542" t="s">
        <v>641</v>
      </c>
      <c r="C542" t="s">
        <v>443</v>
      </c>
      <c r="D542" s="1">
        <v>41424.960949074077</v>
      </c>
      <c r="E542">
        <v>0.7</v>
      </c>
      <c r="F542">
        <v>13</v>
      </c>
      <c r="G542">
        <v>-116.7535</v>
      </c>
      <c r="H542">
        <v>33.644300000000001</v>
      </c>
      <c r="I542" t="s">
        <v>515</v>
      </c>
    </row>
    <row r="543" spans="2:9" x14ac:dyDescent="0.25">
      <c r="B543" t="s">
        <v>642</v>
      </c>
      <c r="C543" t="s">
        <v>443</v>
      </c>
      <c r="D543" s="1">
        <v>41425.007488425923</v>
      </c>
      <c r="E543">
        <v>2.2000000000000002</v>
      </c>
      <c r="F543">
        <v>1.7</v>
      </c>
      <c r="G543">
        <v>-119.92919999999999</v>
      </c>
      <c r="H543">
        <v>34.400500000000001</v>
      </c>
      <c r="I543" t="s">
        <v>560</v>
      </c>
    </row>
    <row r="544" spans="2:9" x14ac:dyDescent="0.25">
      <c r="B544" t="s">
        <v>643</v>
      </c>
      <c r="C544" t="s">
        <v>443</v>
      </c>
      <c r="D544" s="1">
        <v>41425.064201388886</v>
      </c>
      <c r="E544">
        <v>0.5</v>
      </c>
      <c r="F544">
        <v>13.2</v>
      </c>
      <c r="G544">
        <v>-116.7543</v>
      </c>
      <c r="H544">
        <v>33.644199999999998</v>
      </c>
      <c r="I544" t="s">
        <v>515</v>
      </c>
    </row>
    <row r="545" spans="2:9" x14ac:dyDescent="0.25">
      <c r="B545" t="s">
        <v>644</v>
      </c>
      <c r="C545" t="s">
        <v>443</v>
      </c>
      <c r="D545" s="1">
        <v>41425.084594907406</v>
      </c>
      <c r="E545">
        <v>0.5</v>
      </c>
      <c r="F545">
        <v>3.6</v>
      </c>
      <c r="G545">
        <v>-117.63630000000001</v>
      </c>
      <c r="H545">
        <v>35.9298</v>
      </c>
      <c r="I545" t="s">
        <v>454</v>
      </c>
    </row>
    <row r="546" spans="2:9" x14ac:dyDescent="0.25">
      <c r="B546" t="s">
        <v>645</v>
      </c>
      <c r="C546" t="s">
        <v>443</v>
      </c>
      <c r="D546" s="1">
        <v>41425.1015625</v>
      </c>
      <c r="E546">
        <v>0.3</v>
      </c>
      <c r="F546">
        <v>1.6</v>
      </c>
      <c r="G546">
        <v>-117.8682</v>
      </c>
      <c r="H546">
        <v>36.1753</v>
      </c>
      <c r="I546" t="s">
        <v>483</v>
      </c>
    </row>
    <row r="547" spans="2:9" x14ac:dyDescent="0.25">
      <c r="B547" t="s">
        <v>646</v>
      </c>
      <c r="C547" t="s">
        <v>443</v>
      </c>
      <c r="D547" s="1">
        <v>41425.111238425925</v>
      </c>
      <c r="E547">
        <v>2.2999999999999998</v>
      </c>
      <c r="F547">
        <v>6.5</v>
      </c>
      <c r="G547">
        <v>-118.27330000000001</v>
      </c>
      <c r="H547">
        <v>33.905999999999999</v>
      </c>
      <c r="I547" t="s">
        <v>647</v>
      </c>
    </row>
    <row r="548" spans="2:9" x14ac:dyDescent="0.25">
      <c r="B548" t="s">
        <v>648</v>
      </c>
      <c r="C548" t="s">
        <v>443</v>
      </c>
      <c r="D548" s="1">
        <v>41425.192233796297</v>
      </c>
      <c r="E548">
        <v>1.2</v>
      </c>
      <c r="F548">
        <v>10</v>
      </c>
      <c r="G548">
        <v>-116.4383</v>
      </c>
      <c r="H548">
        <v>33.494999999999997</v>
      </c>
      <c r="I548" t="s">
        <v>472</v>
      </c>
    </row>
    <row r="549" spans="2:9" x14ac:dyDescent="0.25">
      <c r="B549" t="s">
        <v>649</v>
      </c>
      <c r="C549" t="s">
        <v>443</v>
      </c>
      <c r="D549" s="1">
        <v>41425.240567129629</v>
      </c>
      <c r="E549">
        <v>1.2</v>
      </c>
      <c r="F549">
        <v>19.600000000000001</v>
      </c>
      <c r="G549">
        <v>-116.75700000000001</v>
      </c>
      <c r="H549">
        <v>33.711500000000001</v>
      </c>
      <c r="I549" t="s">
        <v>515</v>
      </c>
    </row>
    <row r="550" spans="2:9" x14ac:dyDescent="0.25">
      <c r="B550" t="s">
        <v>650</v>
      </c>
      <c r="C550" t="s">
        <v>443</v>
      </c>
      <c r="D550" s="1">
        <v>41425.330671296295</v>
      </c>
      <c r="E550">
        <v>0.1</v>
      </c>
      <c r="F550">
        <v>9.9</v>
      </c>
      <c r="G550">
        <v>-116.8165</v>
      </c>
      <c r="H550">
        <v>33.601199999999999</v>
      </c>
      <c r="I550" t="s">
        <v>448</v>
      </c>
    </row>
    <row r="551" spans="2:9" x14ac:dyDescent="0.25">
      <c r="B551" t="s">
        <v>651</v>
      </c>
      <c r="C551" t="s">
        <v>443</v>
      </c>
      <c r="D551" s="1">
        <v>41425.376122685186</v>
      </c>
      <c r="E551">
        <v>0</v>
      </c>
      <c r="F551">
        <v>5.4</v>
      </c>
      <c r="G551">
        <v>-116.75749999999999</v>
      </c>
      <c r="H551">
        <v>33.483199999999997</v>
      </c>
      <c r="I551" t="s">
        <v>459</v>
      </c>
    </row>
    <row r="552" spans="2:9" x14ac:dyDescent="0.25">
      <c r="B552" t="s">
        <v>652</v>
      </c>
      <c r="C552" t="s">
        <v>443</v>
      </c>
      <c r="D552" s="1">
        <v>41425.391446759262</v>
      </c>
      <c r="E552">
        <v>1</v>
      </c>
      <c r="F552">
        <v>3.5</v>
      </c>
      <c r="G552">
        <v>-117.6258</v>
      </c>
      <c r="H552">
        <v>34.188299999999998</v>
      </c>
      <c r="I552" t="s">
        <v>462</v>
      </c>
    </row>
    <row r="553" spans="2:9" x14ac:dyDescent="0.25">
      <c r="B553" t="s">
        <v>653</v>
      </c>
      <c r="C553" t="s">
        <v>443</v>
      </c>
      <c r="D553" s="1">
        <v>41425.445983796293</v>
      </c>
      <c r="E553">
        <v>1.8</v>
      </c>
      <c r="F553">
        <v>8.1999999999999993</v>
      </c>
      <c r="G553">
        <v>-116.414</v>
      </c>
      <c r="H553">
        <v>33.304000000000002</v>
      </c>
      <c r="I553" t="s">
        <v>446</v>
      </c>
    </row>
    <row r="554" spans="2:9" x14ac:dyDescent="0.25">
      <c r="B554" t="s">
        <v>654</v>
      </c>
      <c r="C554" t="s">
        <v>443</v>
      </c>
      <c r="D554" s="1">
        <v>41425.466423611113</v>
      </c>
      <c r="E554">
        <v>0.2</v>
      </c>
      <c r="F554">
        <v>11.5</v>
      </c>
      <c r="G554">
        <v>-116.4413</v>
      </c>
      <c r="H554">
        <v>33.505299999999998</v>
      </c>
      <c r="I554" t="s">
        <v>472</v>
      </c>
    </row>
    <row r="555" spans="2:9" x14ac:dyDescent="0.25">
      <c r="B555" t="s">
        <v>655</v>
      </c>
      <c r="C555" t="s">
        <v>443</v>
      </c>
      <c r="D555" s="1">
        <v>41425.484826388885</v>
      </c>
      <c r="E555">
        <v>1.5</v>
      </c>
      <c r="F555">
        <v>1</v>
      </c>
      <c r="G555">
        <v>-117.90819999999999</v>
      </c>
      <c r="H555">
        <v>36.216799999999999</v>
      </c>
      <c r="I555" t="s">
        <v>483</v>
      </c>
    </row>
    <row r="556" spans="2:9" x14ac:dyDescent="0.25">
      <c r="B556" t="s">
        <v>656</v>
      </c>
      <c r="C556" t="s">
        <v>443</v>
      </c>
      <c r="D556" s="1">
        <v>41425.491562499999</v>
      </c>
      <c r="E556">
        <v>0.6</v>
      </c>
      <c r="F556">
        <v>13.2</v>
      </c>
      <c r="G556">
        <v>-116.755</v>
      </c>
      <c r="H556">
        <v>33.642499999999998</v>
      </c>
      <c r="I556" t="s">
        <v>515</v>
      </c>
    </row>
    <row r="557" spans="2:9" x14ac:dyDescent="0.25">
      <c r="B557" t="s">
        <v>657</v>
      </c>
      <c r="C557" t="s">
        <v>443</v>
      </c>
      <c r="D557" s="1">
        <v>41425.51258101852</v>
      </c>
      <c r="E557">
        <v>1.5</v>
      </c>
      <c r="F557">
        <v>9.3000000000000007</v>
      </c>
      <c r="G557">
        <v>-117.7338</v>
      </c>
      <c r="H557">
        <v>34.119500000000002</v>
      </c>
      <c r="I557" t="s">
        <v>658</v>
      </c>
    </row>
    <row r="558" spans="2:9" x14ac:dyDescent="0.25">
      <c r="B558" t="s">
        <v>659</v>
      </c>
      <c r="C558" t="s">
        <v>443</v>
      </c>
      <c r="D558" s="1">
        <v>41425.517581018517</v>
      </c>
      <c r="E558">
        <v>1.4</v>
      </c>
      <c r="F558">
        <v>2.2999999999999998</v>
      </c>
      <c r="G558">
        <v>-116.0788</v>
      </c>
      <c r="H558">
        <v>33.7517</v>
      </c>
      <c r="I558" t="s">
        <v>660</v>
      </c>
    </row>
    <row r="559" spans="2:9" x14ac:dyDescent="0.25">
      <c r="B559" t="s">
        <v>661</v>
      </c>
      <c r="C559" t="s">
        <v>443</v>
      </c>
      <c r="D559" s="1">
        <v>41425.516261574077</v>
      </c>
      <c r="E559">
        <v>0.5</v>
      </c>
      <c r="F559">
        <v>8.6</v>
      </c>
      <c r="G559">
        <v>-117.926</v>
      </c>
      <c r="H559">
        <v>35.907499999999999</v>
      </c>
      <c r="I559" t="s">
        <v>457</v>
      </c>
    </row>
    <row r="560" spans="2:9" x14ac:dyDescent="0.25">
      <c r="B560" t="s">
        <v>662</v>
      </c>
      <c r="C560" t="s">
        <v>443</v>
      </c>
      <c r="D560" s="1">
        <v>41425.522303240738</v>
      </c>
      <c r="E560">
        <v>1.4</v>
      </c>
      <c r="F560">
        <v>4.4000000000000004</v>
      </c>
      <c r="G560">
        <v>-116.7445</v>
      </c>
      <c r="H560">
        <v>34.232500000000002</v>
      </c>
      <c r="I560" t="s">
        <v>612</v>
      </c>
    </row>
    <row r="561" spans="2:9" x14ac:dyDescent="0.25">
      <c r="B561" t="s">
        <v>663</v>
      </c>
      <c r="C561" t="s">
        <v>443</v>
      </c>
      <c r="D561" s="1">
        <v>41425.558935185189</v>
      </c>
      <c r="E561">
        <v>3.1</v>
      </c>
      <c r="F561">
        <v>10.7</v>
      </c>
      <c r="G561">
        <v>-119.1305</v>
      </c>
      <c r="H561">
        <v>33.686300000000003</v>
      </c>
      <c r="I561" t="s">
        <v>664</v>
      </c>
    </row>
    <row r="562" spans="2:9" x14ac:dyDescent="0.25">
      <c r="B562" t="s">
        <v>665</v>
      </c>
      <c r="C562" t="s">
        <v>443</v>
      </c>
      <c r="D562" s="1">
        <v>41425.56554398148</v>
      </c>
      <c r="E562">
        <v>1.4</v>
      </c>
      <c r="F562">
        <v>2.6</v>
      </c>
      <c r="G562">
        <v>-116.47499999999999</v>
      </c>
      <c r="H562">
        <v>33.470199999999998</v>
      </c>
      <c r="I562" t="s">
        <v>448</v>
      </c>
    </row>
    <row r="563" spans="2:9" x14ac:dyDescent="0.25">
      <c r="B563" t="s">
        <v>666</v>
      </c>
      <c r="C563" t="s">
        <v>443</v>
      </c>
      <c r="D563" s="1">
        <v>41425.574953703705</v>
      </c>
      <c r="E563">
        <v>1.6</v>
      </c>
      <c r="F563">
        <v>1.9</v>
      </c>
      <c r="G563">
        <v>-117.904</v>
      </c>
      <c r="H563">
        <v>36.218200000000003</v>
      </c>
      <c r="I563" t="s">
        <v>483</v>
      </c>
    </row>
    <row r="564" spans="2:9" x14ac:dyDescent="0.25">
      <c r="B564" t="s">
        <v>667</v>
      </c>
      <c r="C564" t="s">
        <v>443</v>
      </c>
      <c r="D564" s="1">
        <v>41425.592129629629</v>
      </c>
      <c r="E564">
        <v>2</v>
      </c>
      <c r="F564">
        <v>1.1000000000000001</v>
      </c>
      <c r="G564">
        <v>-117.91</v>
      </c>
      <c r="H564">
        <v>36.217700000000001</v>
      </c>
      <c r="I564" t="s">
        <v>483</v>
      </c>
    </row>
    <row r="565" spans="2:9" x14ac:dyDescent="0.25">
      <c r="B565" t="s">
        <v>668</v>
      </c>
      <c r="C565" t="s">
        <v>443</v>
      </c>
      <c r="D565" s="1">
        <v>41425.661527777775</v>
      </c>
      <c r="E565">
        <v>1.4</v>
      </c>
      <c r="F565">
        <v>10</v>
      </c>
      <c r="G565">
        <v>-116.3463</v>
      </c>
      <c r="H565">
        <v>33.0212</v>
      </c>
      <c r="I565" t="s">
        <v>450</v>
      </c>
    </row>
    <row r="566" spans="2:9" x14ac:dyDescent="0.25">
      <c r="B566" t="s">
        <v>669</v>
      </c>
      <c r="C566" t="s">
        <v>443</v>
      </c>
      <c r="D566" s="1">
        <v>41425.66747685185</v>
      </c>
      <c r="E566">
        <v>1.6</v>
      </c>
      <c r="F566">
        <v>9.1999999999999993</v>
      </c>
      <c r="G566">
        <v>-116.2538</v>
      </c>
      <c r="H566">
        <v>32.879300000000001</v>
      </c>
      <c r="I566" t="s">
        <v>500</v>
      </c>
    </row>
    <row r="567" spans="2:9" x14ac:dyDescent="0.25">
      <c r="B567" t="s">
        <v>670</v>
      </c>
      <c r="C567" t="s">
        <v>443</v>
      </c>
      <c r="D567" s="1">
        <v>41425.684976851851</v>
      </c>
      <c r="E567">
        <v>0.9</v>
      </c>
      <c r="F567">
        <v>8.4</v>
      </c>
      <c r="G567">
        <v>-116.3527</v>
      </c>
      <c r="H567">
        <v>33.030999999999999</v>
      </c>
      <c r="I567" t="s">
        <v>450</v>
      </c>
    </row>
    <row r="568" spans="2:9" x14ac:dyDescent="0.25">
      <c r="B568" t="s">
        <v>671</v>
      </c>
      <c r="C568" t="s">
        <v>443</v>
      </c>
      <c r="D568" s="1">
        <v>41425.697511574072</v>
      </c>
      <c r="E568">
        <v>1.2</v>
      </c>
      <c r="F568">
        <v>5.2</v>
      </c>
      <c r="G568">
        <v>-116.34269999999999</v>
      </c>
      <c r="H568">
        <v>33.0105</v>
      </c>
      <c r="I568" t="s">
        <v>450</v>
      </c>
    </row>
    <row r="569" spans="2:9" x14ac:dyDescent="0.25">
      <c r="B569" t="s">
        <v>672</v>
      </c>
      <c r="C569" t="s">
        <v>443</v>
      </c>
      <c r="D569" s="1">
        <v>41425.743668981479</v>
      </c>
      <c r="E569">
        <v>0.8</v>
      </c>
      <c r="F569">
        <v>2.7</v>
      </c>
      <c r="G569">
        <v>-117.9237</v>
      </c>
      <c r="H569">
        <v>36.216700000000003</v>
      </c>
      <c r="I569" t="s">
        <v>483</v>
      </c>
    </row>
    <row r="570" spans="2:9" x14ac:dyDescent="0.25">
      <c r="B570" t="s">
        <v>673</v>
      </c>
      <c r="C570" t="s">
        <v>443</v>
      </c>
      <c r="D570" s="1">
        <v>41425.748518518521</v>
      </c>
      <c r="E570">
        <v>1.1000000000000001</v>
      </c>
      <c r="F570">
        <v>6.6</v>
      </c>
      <c r="G570">
        <v>-118.3267</v>
      </c>
      <c r="H570">
        <v>36.201300000000003</v>
      </c>
      <c r="I570" t="s">
        <v>483</v>
      </c>
    </row>
    <row r="571" spans="2:9" x14ac:dyDescent="0.25">
      <c r="B571" t="s">
        <v>674</v>
      </c>
      <c r="C571" t="s">
        <v>443</v>
      </c>
      <c r="D571" s="1">
        <v>41425.756666666668</v>
      </c>
      <c r="E571">
        <v>1.4</v>
      </c>
      <c r="F571">
        <v>0</v>
      </c>
      <c r="G571">
        <v>-114.97969999999999</v>
      </c>
      <c r="H571">
        <v>33.0608</v>
      </c>
      <c r="I571" t="s">
        <v>675</v>
      </c>
    </row>
    <row r="572" spans="2:9" x14ac:dyDescent="0.25">
      <c r="B572" t="s">
        <v>676</v>
      </c>
      <c r="C572" t="s">
        <v>443</v>
      </c>
      <c r="D572" s="1">
        <v>41425.758125</v>
      </c>
      <c r="E572">
        <v>0.7</v>
      </c>
      <c r="F572">
        <v>0</v>
      </c>
      <c r="G572">
        <v>-117.1747</v>
      </c>
      <c r="H572">
        <v>35.926000000000002</v>
      </c>
      <c r="I572" t="s">
        <v>513</v>
      </c>
    </row>
    <row r="573" spans="2:9" x14ac:dyDescent="0.25">
      <c r="B573" t="s">
        <v>677</v>
      </c>
      <c r="C573" t="s">
        <v>443</v>
      </c>
      <c r="D573" s="1">
        <v>41425.785601851851</v>
      </c>
      <c r="E573">
        <v>2.4</v>
      </c>
      <c r="F573">
        <v>0</v>
      </c>
      <c r="G573">
        <v>-115.5532</v>
      </c>
      <c r="H573">
        <v>33.189700000000002</v>
      </c>
      <c r="I573" t="s">
        <v>581</v>
      </c>
    </row>
    <row r="574" spans="2:9" x14ac:dyDescent="0.25">
      <c r="B574" t="s">
        <v>678</v>
      </c>
      <c r="C574" t="s">
        <v>443</v>
      </c>
      <c r="D574" s="1">
        <v>41425.890902777777</v>
      </c>
      <c r="E574">
        <v>1.3</v>
      </c>
      <c r="F574">
        <v>14.5</v>
      </c>
      <c r="G574">
        <v>-116.7538</v>
      </c>
      <c r="H574">
        <v>33.643300000000004</v>
      </c>
      <c r="I574" t="s">
        <v>515</v>
      </c>
    </row>
    <row r="575" spans="2:9" x14ac:dyDescent="0.25">
      <c r="B575" t="s">
        <v>679</v>
      </c>
      <c r="C575" t="s">
        <v>443</v>
      </c>
      <c r="D575" s="1">
        <v>41425.90519675926</v>
      </c>
      <c r="E575">
        <v>1.2</v>
      </c>
      <c r="F575">
        <v>7</v>
      </c>
      <c r="G575">
        <v>-116.43899999999999</v>
      </c>
      <c r="H575">
        <v>33.118000000000002</v>
      </c>
      <c r="I575" t="s">
        <v>450</v>
      </c>
    </row>
    <row r="576" spans="2:9" x14ac:dyDescent="0.25">
      <c r="B576" t="s">
        <v>680</v>
      </c>
      <c r="C576" t="s">
        <v>443</v>
      </c>
      <c r="D576" s="1">
        <v>41425.998483796298</v>
      </c>
      <c r="E576">
        <v>1.5</v>
      </c>
      <c r="F576">
        <v>8.5</v>
      </c>
      <c r="G576">
        <v>-116.3113</v>
      </c>
      <c r="H576">
        <v>33.951700000000002</v>
      </c>
      <c r="I576" t="s">
        <v>681</v>
      </c>
    </row>
    <row r="577" spans="2:9" x14ac:dyDescent="0.25">
      <c r="B577" t="s">
        <v>682</v>
      </c>
      <c r="C577" t="s">
        <v>443</v>
      </c>
      <c r="D577" s="1">
        <v>41426.005347222221</v>
      </c>
      <c r="E577">
        <v>1.1000000000000001</v>
      </c>
      <c r="F577">
        <v>15.6</v>
      </c>
      <c r="G577">
        <v>-116.74469999999999</v>
      </c>
      <c r="H577">
        <v>33.661999999999999</v>
      </c>
      <c r="I577" t="s">
        <v>631</v>
      </c>
    </row>
    <row r="578" spans="2:9" x14ac:dyDescent="0.25">
      <c r="B578" t="s">
        <v>683</v>
      </c>
      <c r="C578" t="s">
        <v>443</v>
      </c>
      <c r="D578" s="1">
        <v>41426.016168981485</v>
      </c>
      <c r="E578">
        <v>2.1</v>
      </c>
      <c r="F578">
        <v>12.7</v>
      </c>
      <c r="G578">
        <v>-116.765</v>
      </c>
      <c r="H578">
        <v>33.707000000000001</v>
      </c>
      <c r="I578" t="s">
        <v>515</v>
      </c>
    </row>
    <row r="579" spans="2:9" x14ac:dyDescent="0.25">
      <c r="B579" t="s">
        <v>684</v>
      </c>
      <c r="C579" t="s">
        <v>443</v>
      </c>
      <c r="D579" s="1">
        <v>41426.016226851854</v>
      </c>
      <c r="E579">
        <v>2</v>
      </c>
      <c r="F579">
        <v>6.6</v>
      </c>
      <c r="G579">
        <v>-116.4483</v>
      </c>
      <c r="H579">
        <v>33.495800000000003</v>
      </c>
      <c r="I579" t="s">
        <v>448</v>
      </c>
    </row>
    <row r="580" spans="2:9" x14ac:dyDescent="0.25">
      <c r="B580" t="s">
        <v>685</v>
      </c>
      <c r="C580" t="s">
        <v>443</v>
      </c>
      <c r="D580" s="1">
        <v>41426.057442129626</v>
      </c>
      <c r="E580">
        <v>1.3</v>
      </c>
      <c r="F580">
        <v>2.5</v>
      </c>
      <c r="G580">
        <v>-117.7063</v>
      </c>
      <c r="H580">
        <v>36.019799999999996</v>
      </c>
      <c r="I580" t="s">
        <v>454</v>
      </c>
    </row>
    <row r="581" spans="2:9" x14ac:dyDescent="0.25">
      <c r="B581" t="s">
        <v>686</v>
      </c>
      <c r="C581" t="s">
        <v>443</v>
      </c>
      <c r="D581" s="1">
        <v>41426.095636574071</v>
      </c>
      <c r="E581">
        <v>1.8</v>
      </c>
      <c r="F581">
        <v>13.4</v>
      </c>
      <c r="G581">
        <v>-116.7565</v>
      </c>
      <c r="H581">
        <v>33.640500000000003</v>
      </c>
      <c r="I581" t="s">
        <v>515</v>
      </c>
    </row>
    <row r="582" spans="2:9" x14ac:dyDescent="0.25">
      <c r="B582" t="s">
        <v>687</v>
      </c>
      <c r="C582" t="s">
        <v>443</v>
      </c>
      <c r="D582" s="1">
        <v>41426.09578703704</v>
      </c>
      <c r="E582">
        <v>1.5</v>
      </c>
      <c r="F582">
        <v>14.5</v>
      </c>
      <c r="G582">
        <v>-116.75620000000001</v>
      </c>
      <c r="H582">
        <v>33.647799999999997</v>
      </c>
      <c r="I582" t="s">
        <v>631</v>
      </c>
    </row>
    <row r="583" spans="2:9" x14ac:dyDescent="0.25">
      <c r="B583" t="s">
        <v>688</v>
      </c>
      <c r="C583" t="s">
        <v>443</v>
      </c>
      <c r="D583" s="1">
        <v>41426.164560185185</v>
      </c>
      <c r="E583">
        <v>1.4</v>
      </c>
      <c r="F583">
        <v>10.199999999999999</v>
      </c>
      <c r="G583">
        <v>-116.34569999999999</v>
      </c>
      <c r="H583">
        <v>33.006</v>
      </c>
      <c r="I583" t="s">
        <v>450</v>
      </c>
    </row>
    <row r="584" spans="2:9" x14ac:dyDescent="0.25">
      <c r="B584" t="s">
        <v>689</v>
      </c>
      <c r="C584" t="s">
        <v>443</v>
      </c>
      <c r="D584" s="1">
        <v>41426.197534722225</v>
      </c>
      <c r="E584">
        <v>1.4</v>
      </c>
      <c r="F584">
        <v>11.1</v>
      </c>
      <c r="G584">
        <v>-116.2893</v>
      </c>
      <c r="H584">
        <v>34.712200000000003</v>
      </c>
      <c r="I584" t="s">
        <v>522</v>
      </c>
    </row>
    <row r="585" spans="2:9" x14ac:dyDescent="0.25">
      <c r="B585" t="s">
        <v>690</v>
      </c>
      <c r="C585" t="s">
        <v>443</v>
      </c>
      <c r="D585" s="1">
        <v>41426.314699074072</v>
      </c>
      <c r="E585">
        <v>1.5</v>
      </c>
      <c r="F585">
        <v>10.1</v>
      </c>
      <c r="G585">
        <v>-116.3163</v>
      </c>
      <c r="H585">
        <v>34.171199999999999</v>
      </c>
      <c r="I585" t="s">
        <v>522</v>
      </c>
    </row>
    <row r="586" spans="2:9" x14ac:dyDescent="0.25">
      <c r="B586" t="s">
        <v>691</v>
      </c>
      <c r="C586" t="s">
        <v>443</v>
      </c>
      <c r="D586" s="1">
        <v>41426.317013888889</v>
      </c>
      <c r="E586">
        <v>1.7</v>
      </c>
      <c r="F586">
        <v>15.5</v>
      </c>
      <c r="G586">
        <v>-118.45</v>
      </c>
      <c r="H586">
        <v>33.891800000000003</v>
      </c>
      <c r="I586" t="s">
        <v>692</v>
      </c>
    </row>
    <row r="587" spans="2:9" x14ac:dyDescent="0.25">
      <c r="B587" t="s">
        <v>693</v>
      </c>
      <c r="C587" t="s">
        <v>443</v>
      </c>
      <c r="D587" s="1">
        <v>41426.323182870372</v>
      </c>
      <c r="E587">
        <v>1.1000000000000001</v>
      </c>
      <c r="F587">
        <v>3.6</v>
      </c>
      <c r="G587">
        <v>-117.02070000000001</v>
      </c>
      <c r="H587">
        <v>33.466500000000003</v>
      </c>
      <c r="I587" t="s">
        <v>694</v>
      </c>
    </row>
    <row r="588" spans="2:9" x14ac:dyDescent="0.25">
      <c r="B588" t="s">
        <v>695</v>
      </c>
      <c r="C588" t="s">
        <v>443</v>
      </c>
      <c r="D588" s="1">
        <v>41426.328368055554</v>
      </c>
      <c r="E588">
        <v>1.1000000000000001</v>
      </c>
      <c r="F588">
        <v>12.1</v>
      </c>
      <c r="G588">
        <v>-116.3635</v>
      </c>
      <c r="H588">
        <v>33.4758</v>
      </c>
      <c r="I588" t="s">
        <v>472</v>
      </c>
    </row>
    <row r="589" spans="2:9" x14ac:dyDescent="0.25">
      <c r="B589" t="s">
        <v>696</v>
      </c>
      <c r="C589" t="s">
        <v>443</v>
      </c>
      <c r="D589" s="1">
        <v>41426.418530092589</v>
      </c>
      <c r="E589">
        <v>1.1000000000000001</v>
      </c>
      <c r="F589">
        <v>6.3</v>
      </c>
      <c r="G589">
        <v>-117.0472</v>
      </c>
      <c r="H589">
        <v>34.260800000000003</v>
      </c>
      <c r="I589" t="s">
        <v>697</v>
      </c>
    </row>
    <row r="590" spans="2:9" x14ac:dyDescent="0.25">
      <c r="B590" t="s">
        <v>698</v>
      </c>
      <c r="C590" t="s">
        <v>443</v>
      </c>
      <c r="D590" s="1">
        <v>41426.419942129629</v>
      </c>
      <c r="E590">
        <v>1.8</v>
      </c>
      <c r="F590">
        <v>1.3</v>
      </c>
      <c r="G590">
        <v>-117.6567</v>
      </c>
      <c r="H590">
        <v>35.774999999999999</v>
      </c>
      <c r="I590" t="s">
        <v>699</v>
      </c>
    </row>
    <row r="591" spans="2:9" x14ac:dyDescent="0.25">
      <c r="B591" t="s">
        <v>700</v>
      </c>
      <c r="C591" t="s">
        <v>443</v>
      </c>
      <c r="D591" s="1">
        <v>41426.44259259259</v>
      </c>
      <c r="E591">
        <v>1.2</v>
      </c>
      <c r="F591">
        <v>1.5</v>
      </c>
      <c r="G591">
        <v>-117.91070000000001</v>
      </c>
      <c r="H591">
        <v>36.211799999999997</v>
      </c>
      <c r="I591" t="s">
        <v>483</v>
      </c>
    </row>
    <row r="592" spans="2:9" x14ac:dyDescent="0.25">
      <c r="B592" t="s">
        <v>701</v>
      </c>
      <c r="C592" t="s">
        <v>443</v>
      </c>
      <c r="D592" s="1">
        <v>41426.51829861111</v>
      </c>
      <c r="E592">
        <v>1</v>
      </c>
      <c r="F592">
        <v>5</v>
      </c>
      <c r="G592">
        <v>-116.7538</v>
      </c>
      <c r="H592">
        <v>34.024799999999999</v>
      </c>
      <c r="I592" t="s">
        <v>702</v>
      </c>
    </row>
    <row r="593" spans="2:9" x14ac:dyDescent="0.25">
      <c r="B593" t="s">
        <v>703</v>
      </c>
      <c r="C593" t="s">
        <v>443</v>
      </c>
      <c r="D593" s="1">
        <v>41426.549537037034</v>
      </c>
      <c r="E593">
        <v>1.7</v>
      </c>
      <c r="F593">
        <v>0.2</v>
      </c>
      <c r="G593">
        <v>-115.6045</v>
      </c>
      <c r="H593">
        <v>33.164299999999997</v>
      </c>
      <c r="I593" t="s">
        <v>486</v>
      </c>
    </row>
    <row r="594" spans="2:9" x14ac:dyDescent="0.25">
      <c r="B594" t="s">
        <v>704</v>
      </c>
      <c r="C594" t="s">
        <v>443</v>
      </c>
      <c r="D594" s="1">
        <v>41426.572858796295</v>
      </c>
      <c r="E594">
        <v>1.2</v>
      </c>
      <c r="F594">
        <v>2.8</v>
      </c>
      <c r="G594">
        <v>-117.6058</v>
      </c>
      <c r="H594">
        <v>34.162999999999997</v>
      </c>
      <c r="I594" t="s">
        <v>462</v>
      </c>
    </row>
    <row r="595" spans="2:9" x14ac:dyDescent="0.25">
      <c r="B595" t="s">
        <v>705</v>
      </c>
      <c r="C595" t="s">
        <v>443</v>
      </c>
      <c r="D595" s="1">
        <v>41426.588414351849</v>
      </c>
      <c r="E595">
        <v>1.4</v>
      </c>
      <c r="F595">
        <v>0.8</v>
      </c>
      <c r="G595">
        <v>-117.85599999999999</v>
      </c>
      <c r="H595">
        <v>36.176699999999997</v>
      </c>
      <c r="I595" t="s">
        <v>483</v>
      </c>
    </row>
    <row r="596" spans="2:9" x14ac:dyDescent="0.25">
      <c r="B596" t="s">
        <v>706</v>
      </c>
      <c r="C596" t="s">
        <v>443</v>
      </c>
      <c r="D596" s="1">
        <v>41426.629178240742</v>
      </c>
      <c r="E596">
        <v>3.2</v>
      </c>
      <c r="F596">
        <v>0.1</v>
      </c>
      <c r="G596">
        <v>-117.9113</v>
      </c>
      <c r="H596">
        <v>36.213500000000003</v>
      </c>
      <c r="I596" t="s">
        <v>483</v>
      </c>
    </row>
    <row r="597" spans="2:9" x14ac:dyDescent="0.25">
      <c r="B597" t="s">
        <v>707</v>
      </c>
      <c r="C597" t="s">
        <v>443</v>
      </c>
      <c r="D597" s="1">
        <v>41426.643530092595</v>
      </c>
      <c r="E597">
        <v>1</v>
      </c>
      <c r="F597">
        <v>9.1</v>
      </c>
      <c r="G597">
        <v>-116.4438</v>
      </c>
      <c r="H597">
        <v>33.514200000000002</v>
      </c>
      <c r="I597" t="s">
        <v>472</v>
      </c>
    </row>
    <row r="598" spans="2:9" x14ac:dyDescent="0.25">
      <c r="B598" t="s">
        <v>708</v>
      </c>
      <c r="C598" t="s">
        <v>443</v>
      </c>
      <c r="D598" s="1">
        <v>41426.662951388891</v>
      </c>
      <c r="E598">
        <v>1.3</v>
      </c>
      <c r="F598">
        <v>7</v>
      </c>
      <c r="G598">
        <v>-116.4092</v>
      </c>
      <c r="H598">
        <v>33.326999999999998</v>
      </c>
      <c r="I598" t="s">
        <v>446</v>
      </c>
    </row>
    <row r="599" spans="2:9" x14ac:dyDescent="0.25">
      <c r="B599" t="s">
        <v>709</v>
      </c>
      <c r="C599" t="s">
        <v>443</v>
      </c>
      <c r="D599" s="1">
        <v>41426.674016203702</v>
      </c>
      <c r="E599">
        <v>1.2</v>
      </c>
      <c r="F599">
        <v>0</v>
      </c>
      <c r="G599">
        <v>-116.8702</v>
      </c>
      <c r="H599">
        <v>34.340699999999998</v>
      </c>
      <c r="I599" t="s">
        <v>612</v>
      </c>
    </row>
    <row r="600" spans="2:9" x14ac:dyDescent="0.25">
      <c r="B600" t="s">
        <v>710</v>
      </c>
      <c r="C600" t="s">
        <v>443</v>
      </c>
      <c r="D600" s="1">
        <v>41426.84783564815</v>
      </c>
      <c r="E600">
        <v>1.5</v>
      </c>
      <c r="F600">
        <v>10.9</v>
      </c>
      <c r="G600">
        <v>-116.4063</v>
      </c>
      <c r="H600">
        <v>33.186199999999999</v>
      </c>
      <c r="I600" t="s">
        <v>446</v>
      </c>
    </row>
    <row r="601" spans="2:9" x14ac:dyDescent="0.25">
      <c r="B601" t="s">
        <v>711</v>
      </c>
      <c r="C601" t="s">
        <v>443</v>
      </c>
      <c r="D601" s="1">
        <v>41426.969178240739</v>
      </c>
      <c r="E601">
        <v>1.4</v>
      </c>
      <c r="F601">
        <v>9.5</v>
      </c>
      <c r="G601">
        <v>-116.46899999999999</v>
      </c>
      <c r="H601">
        <v>33.506799999999998</v>
      </c>
      <c r="I601" t="s">
        <v>448</v>
      </c>
    </row>
    <row r="602" spans="2:9" x14ac:dyDescent="0.25">
      <c r="B602" t="s">
        <v>712</v>
      </c>
      <c r="C602" t="s">
        <v>443</v>
      </c>
      <c r="D602" s="1">
        <v>41427.100856481484</v>
      </c>
      <c r="E602">
        <v>1.3</v>
      </c>
      <c r="F602">
        <v>8.4</v>
      </c>
      <c r="G602">
        <v>-116.45650000000001</v>
      </c>
      <c r="H602">
        <v>34.347700000000003</v>
      </c>
      <c r="I602" t="s">
        <v>713</v>
      </c>
    </row>
    <row r="603" spans="2:9" x14ac:dyDescent="0.25">
      <c r="B603" t="s">
        <v>714</v>
      </c>
      <c r="C603" t="s">
        <v>443</v>
      </c>
      <c r="D603" s="1">
        <v>41427.151226851849</v>
      </c>
      <c r="E603">
        <v>1.6</v>
      </c>
      <c r="F603">
        <v>9.6</v>
      </c>
      <c r="G603">
        <v>-116.42529999999999</v>
      </c>
      <c r="H603">
        <v>33.027200000000001</v>
      </c>
      <c r="I603" t="s">
        <v>450</v>
      </c>
    </row>
    <row r="604" spans="2:9" x14ac:dyDescent="0.25">
      <c r="B604" t="s">
        <v>715</v>
      </c>
      <c r="C604" t="s">
        <v>443</v>
      </c>
      <c r="D604" s="1">
        <v>41427.24726851852</v>
      </c>
      <c r="E604">
        <v>2.7</v>
      </c>
      <c r="F604">
        <v>6.6</v>
      </c>
      <c r="G604">
        <v>-116.44370000000001</v>
      </c>
      <c r="H604">
        <v>33.040300000000002</v>
      </c>
      <c r="I604" t="s">
        <v>450</v>
      </c>
    </row>
    <row r="605" spans="2:9" x14ac:dyDescent="0.25">
      <c r="B605" t="s">
        <v>716</v>
      </c>
      <c r="C605" t="s">
        <v>443</v>
      </c>
      <c r="D605" s="1">
        <v>41427.257974537039</v>
      </c>
      <c r="E605">
        <v>1.3</v>
      </c>
      <c r="F605">
        <v>7.9</v>
      </c>
      <c r="G605">
        <v>-118.6033</v>
      </c>
      <c r="H605">
        <v>35.240299999999998</v>
      </c>
      <c r="I605" t="s">
        <v>717</v>
      </c>
    </row>
    <row r="606" spans="2:9" x14ac:dyDescent="0.25">
      <c r="B606" t="s">
        <v>718</v>
      </c>
      <c r="C606" t="s">
        <v>443</v>
      </c>
      <c r="D606" s="1">
        <v>41427.259791666664</v>
      </c>
      <c r="E606">
        <v>1.2</v>
      </c>
      <c r="F606">
        <v>9.1999999999999993</v>
      </c>
      <c r="G606">
        <v>-116.4452</v>
      </c>
      <c r="H606">
        <v>33.040500000000002</v>
      </c>
      <c r="I606" t="s">
        <v>450</v>
      </c>
    </row>
    <row r="607" spans="2:9" x14ac:dyDescent="0.25">
      <c r="B607" t="s">
        <v>719</v>
      </c>
      <c r="C607" t="s">
        <v>443</v>
      </c>
      <c r="D607" s="1">
        <v>41427.268182870372</v>
      </c>
      <c r="E607">
        <v>2.5</v>
      </c>
      <c r="F607">
        <v>4.2</v>
      </c>
      <c r="G607">
        <v>-116.8862</v>
      </c>
      <c r="H607">
        <v>33.4268</v>
      </c>
      <c r="I607" t="s">
        <v>459</v>
      </c>
    </row>
    <row r="608" spans="2:9" x14ac:dyDescent="0.25">
      <c r="B608" t="s">
        <v>720</v>
      </c>
      <c r="C608" t="s">
        <v>443</v>
      </c>
      <c r="D608" s="1">
        <v>41427.286064814813</v>
      </c>
      <c r="E608">
        <v>1.5</v>
      </c>
      <c r="F608">
        <v>9.8000000000000007</v>
      </c>
      <c r="G608">
        <v>-116.4452</v>
      </c>
      <c r="H608">
        <v>33.513300000000001</v>
      </c>
      <c r="I608" t="s">
        <v>472</v>
      </c>
    </row>
    <row r="609" spans="2:9" x14ac:dyDescent="0.25">
      <c r="B609" t="s">
        <v>721</v>
      </c>
      <c r="C609" t="s">
        <v>443</v>
      </c>
      <c r="D609" s="1">
        <v>41427.312858796293</v>
      </c>
      <c r="E609">
        <v>2</v>
      </c>
      <c r="F609">
        <v>0</v>
      </c>
      <c r="G609">
        <v>-118.4128</v>
      </c>
      <c r="H609">
        <v>33.670699999999997</v>
      </c>
      <c r="I609" t="s">
        <v>722</v>
      </c>
    </row>
    <row r="610" spans="2:9" x14ac:dyDescent="0.25">
      <c r="B610" t="s">
        <v>723</v>
      </c>
      <c r="C610" t="s">
        <v>443</v>
      </c>
      <c r="D610" s="1">
        <v>41427.323495370372</v>
      </c>
      <c r="E610">
        <v>1</v>
      </c>
      <c r="F610">
        <v>19.600000000000001</v>
      </c>
      <c r="G610">
        <v>-117.1427</v>
      </c>
      <c r="H610">
        <v>33.944699999999997</v>
      </c>
      <c r="I610" t="s">
        <v>503</v>
      </c>
    </row>
    <row r="611" spans="2:9" x14ac:dyDescent="0.25">
      <c r="B611" t="s">
        <v>724</v>
      </c>
      <c r="C611" t="s">
        <v>443</v>
      </c>
      <c r="D611" s="1">
        <v>41427.340428240743</v>
      </c>
      <c r="E611">
        <v>1.5</v>
      </c>
      <c r="F611">
        <v>11.4</v>
      </c>
      <c r="G611">
        <v>-116.5013</v>
      </c>
      <c r="H611">
        <v>33.0503</v>
      </c>
      <c r="I611" t="s">
        <v>450</v>
      </c>
    </row>
    <row r="612" spans="2:9" x14ac:dyDescent="0.25">
      <c r="B612" t="s">
        <v>725</v>
      </c>
      <c r="C612" t="s">
        <v>443</v>
      </c>
      <c r="D612" s="1">
        <v>41427.411030092589</v>
      </c>
      <c r="E612">
        <v>1.9</v>
      </c>
      <c r="F612">
        <v>1.8</v>
      </c>
      <c r="G612">
        <v>-117.86920000000001</v>
      </c>
      <c r="H612">
        <v>36.060200000000002</v>
      </c>
      <c r="I612" t="s">
        <v>457</v>
      </c>
    </row>
    <row r="613" spans="2:9" x14ac:dyDescent="0.25">
      <c r="B613" t="s">
        <v>726</v>
      </c>
      <c r="C613" t="s">
        <v>443</v>
      </c>
      <c r="D613" s="1">
        <v>41427.503263888888</v>
      </c>
      <c r="E613">
        <v>1.2</v>
      </c>
      <c r="F613">
        <v>12.7</v>
      </c>
      <c r="G613">
        <v>-116.7573</v>
      </c>
      <c r="H613">
        <v>33.658000000000001</v>
      </c>
      <c r="I613" t="s">
        <v>631</v>
      </c>
    </row>
    <row r="614" spans="2:9" x14ac:dyDescent="0.25">
      <c r="B614" t="s">
        <v>727</v>
      </c>
      <c r="C614" t="s">
        <v>443</v>
      </c>
      <c r="D614" s="1">
        <v>41427.531851851854</v>
      </c>
      <c r="E614">
        <v>1.4</v>
      </c>
      <c r="F614">
        <v>5.2</v>
      </c>
      <c r="G614">
        <v>-117.52630000000001</v>
      </c>
      <c r="H614">
        <v>33.747500000000002</v>
      </c>
      <c r="I614" t="s">
        <v>728</v>
      </c>
    </row>
    <row r="615" spans="2:9" x14ac:dyDescent="0.25">
      <c r="B615" t="s">
        <v>729</v>
      </c>
      <c r="C615" t="s">
        <v>443</v>
      </c>
      <c r="D615" s="1">
        <v>41427.549027777779</v>
      </c>
      <c r="E615">
        <v>1.8</v>
      </c>
      <c r="F615">
        <v>11</v>
      </c>
      <c r="G615">
        <v>-115.93680000000001</v>
      </c>
      <c r="H615">
        <v>32.637999999999998</v>
      </c>
      <c r="I615" t="s">
        <v>545</v>
      </c>
    </row>
    <row r="616" spans="2:9" x14ac:dyDescent="0.25">
      <c r="B616" t="s">
        <v>730</v>
      </c>
      <c r="C616" t="s">
        <v>443</v>
      </c>
      <c r="D616" s="1">
        <v>41427.551851851851</v>
      </c>
      <c r="E616">
        <v>1.1000000000000001</v>
      </c>
      <c r="F616">
        <v>14</v>
      </c>
      <c r="G616">
        <v>-116.8117</v>
      </c>
      <c r="H616">
        <v>33.765700000000002</v>
      </c>
      <c r="I616" t="s">
        <v>731</v>
      </c>
    </row>
    <row r="617" spans="2:9" x14ac:dyDescent="0.25">
      <c r="B617" t="s">
        <v>732</v>
      </c>
      <c r="C617" t="s">
        <v>443</v>
      </c>
      <c r="D617" s="1">
        <v>41427.572326388887</v>
      </c>
      <c r="E617">
        <v>1</v>
      </c>
      <c r="F617">
        <v>18.600000000000001</v>
      </c>
      <c r="G617">
        <v>-117.00320000000001</v>
      </c>
      <c r="H617">
        <v>33.982199999999999</v>
      </c>
      <c r="I617" t="s">
        <v>478</v>
      </c>
    </row>
    <row r="618" spans="2:9" x14ac:dyDescent="0.25">
      <c r="B618" t="s">
        <v>733</v>
      </c>
      <c r="C618" t="s">
        <v>443</v>
      </c>
      <c r="D618" s="1">
        <v>41427.576655092591</v>
      </c>
      <c r="E618">
        <v>2</v>
      </c>
      <c r="F618">
        <v>1</v>
      </c>
      <c r="G618">
        <v>-118.3383</v>
      </c>
      <c r="H618">
        <v>35.072200000000002</v>
      </c>
      <c r="I618" t="s">
        <v>734</v>
      </c>
    </row>
    <row r="619" spans="2:9" x14ac:dyDescent="0.25">
      <c r="B619" t="s">
        <v>735</v>
      </c>
      <c r="C619" t="s">
        <v>443</v>
      </c>
      <c r="D619" s="1">
        <v>41427.656655092593</v>
      </c>
      <c r="E619">
        <v>1.3</v>
      </c>
      <c r="F619">
        <v>35.6</v>
      </c>
      <c r="G619">
        <v>-116.96980000000001</v>
      </c>
      <c r="H619">
        <v>34.052500000000002</v>
      </c>
      <c r="I619" t="s">
        <v>602</v>
      </c>
    </row>
    <row r="620" spans="2:9" x14ac:dyDescent="0.25">
      <c r="B620" t="s">
        <v>736</v>
      </c>
      <c r="C620" t="s">
        <v>443</v>
      </c>
      <c r="D620" s="1">
        <v>41427.658993055556</v>
      </c>
      <c r="E620">
        <v>1.4</v>
      </c>
      <c r="F620">
        <v>9.9</v>
      </c>
      <c r="G620">
        <v>-116.46899999999999</v>
      </c>
      <c r="H620">
        <v>33.508000000000003</v>
      </c>
      <c r="I620" t="s">
        <v>448</v>
      </c>
    </row>
    <row r="621" spans="2:9" x14ac:dyDescent="0.25">
      <c r="B621" t="s">
        <v>737</v>
      </c>
      <c r="C621" t="s">
        <v>443</v>
      </c>
      <c r="D621" s="1">
        <v>41427.70103009259</v>
      </c>
      <c r="E621">
        <v>1.2</v>
      </c>
      <c r="F621">
        <v>12.8</v>
      </c>
      <c r="G621">
        <v>-116.4783</v>
      </c>
      <c r="H621">
        <v>33.081499999999998</v>
      </c>
      <c r="I621" t="s">
        <v>450</v>
      </c>
    </row>
    <row r="622" spans="2:9" x14ac:dyDescent="0.25">
      <c r="B622" t="s">
        <v>738</v>
      </c>
      <c r="C622" t="s">
        <v>443</v>
      </c>
      <c r="D622" s="1">
        <v>41427.701307870368</v>
      </c>
      <c r="E622">
        <v>2.2000000000000002</v>
      </c>
      <c r="F622">
        <v>0</v>
      </c>
      <c r="G622">
        <v>-116.389</v>
      </c>
      <c r="H622">
        <v>34.473500000000001</v>
      </c>
      <c r="I622" t="s">
        <v>522</v>
      </c>
    </row>
    <row r="623" spans="2:9" x14ac:dyDescent="0.25">
      <c r="B623" t="s">
        <v>739</v>
      </c>
      <c r="C623" t="s">
        <v>443</v>
      </c>
      <c r="D623" s="1">
        <v>41427.801828703705</v>
      </c>
      <c r="E623">
        <v>2.6</v>
      </c>
      <c r="F623">
        <v>1.2</v>
      </c>
      <c r="G623">
        <v>-116.5012</v>
      </c>
      <c r="H623">
        <v>34.559699999999999</v>
      </c>
      <c r="I623" t="s">
        <v>740</v>
      </c>
    </row>
    <row r="624" spans="2:9" x14ac:dyDescent="0.25">
      <c r="B624" t="s">
        <v>741</v>
      </c>
      <c r="C624" t="s">
        <v>443</v>
      </c>
      <c r="D624" s="1">
        <v>41427.854039351849</v>
      </c>
      <c r="E624">
        <v>1.3</v>
      </c>
      <c r="F624">
        <v>8.1</v>
      </c>
      <c r="G624">
        <v>-115.58629999999999</v>
      </c>
      <c r="H624">
        <v>33.123199999999997</v>
      </c>
      <c r="I624" t="s">
        <v>486</v>
      </c>
    </row>
    <row r="625" spans="2:9" x14ac:dyDescent="0.25">
      <c r="B625" t="s">
        <v>742</v>
      </c>
      <c r="C625" t="s">
        <v>443</v>
      </c>
      <c r="D625" s="1">
        <v>41427.94027777778</v>
      </c>
      <c r="E625">
        <v>1.2</v>
      </c>
      <c r="F625">
        <v>14</v>
      </c>
      <c r="G625">
        <v>-116.7533</v>
      </c>
      <c r="H625">
        <v>33.641300000000001</v>
      </c>
      <c r="I625" t="s">
        <v>515</v>
      </c>
    </row>
    <row r="626" spans="2:9" x14ac:dyDescent="0.25">
      <c r="B626" t="s">
        <v>743</v>
      </c>
      <c r="C626" t="s">
        <v>443</v>
      </c>
      <c r="D626" s="1">
        <v>41428.026006944441</v>
      </c>
      <c r="E626">
        <v>1.3</v>
      </c>
      <c r="F626">
        <v>0.5</v>
      </c>
      <c r="G626">
        <v>-116.0027</v>
      </c>
      <c r="H626">
        <v>33.7547</v>
      </c>
      <c r="I626" t="s">
        <v>660</v>
      </c>
    </row>
    <row r="627" spans="2:9" x14ac:dyDescent="0.25">
      <c r="B627" t="s">
        <v>744</v>
      </c>
      <c r="C627" t="s">
        <v>443</v>
      </c>
      <c r="D627" s="1">
        <v>41428.034270833334</v>
      </c>
      <c r="E627">
        <v>1</v>
      </c>
      <c r="F627">
        <v>0</v>
      </c>
      <c r="G627">
        <v>-116.0085</v>
      </c>
      <c r="H627">
        <v>33.7517</v>
      </c>
      <c r="I627" t="s">
        <v>660</v>
      </c>
    </row>
    <row r="628" spans="2:9" x14ac:dyDescent="0.25">
      <c r="B628" t="s">
        <v>745</v>
      </c>
      <c r="C628" t="s">
        <v>443</v>
      </c>
      <c r="D628" s="1">
        <v>41428.050752314812</v>
      </c>
      <c r="E628">
        <v>1.2</v>
      </c>
      <c r="F628">
        <v>13.7</v>
      </c>
      <c r="G628">
        <v>-116.7548</v>
      </c>
      <c r="H628">
        <v>33.637700000000002</v>
      </c>
      <c r="I628" t="s">
        <v>631</v>
      </c>
    </row>
    <row r="629" spans="2:9" x14ac:dyDescent="0.25">
      <c r="B629" t="s">
        <v>746</v>
      </c>
      <c r="C629" t="s">
        <v>443</v>
      </c>
      <c r="D629" s="1">
        <v>41428.059988425928</v>
      </c>
      <c r="E629">
        <v>1</v>
      </c>
      <c r="F629">
        <v>12.7</v>
      </c>
      <c r="G629">
        <v>-116.4127</v>
      </c>
      <c r="H629">
        <v>33.524999999999999</v>
      </c>
      <c r="I629" t="s">
        <v>472</v>
      </c>
    </row>
    <row r="630" spans="2:9" x14ac:dyDescent="0.25">
      <c r="B630" t="s">
        <v>747</v>
      </c>
      <c r="C630" t="s">
        <v>443</v>
      </c>
      <c r="D630" s="1">
        <v>41428.081597222219</v>
      </c>
      <c r="E630">
        <v>1.1000000000000001</v>
      </c>
      <c r="F630">
        <v>12.8</v>
      </c>
      <c r="G630">
        <v>-117.01049999999999</v>
      </c>
      <c r="H630">
        <v>33.665999999999997</v>
      </c>
      <c r="I630" t="s">
        <v>748</v>
      </c>
    </row>
    <row r="631" spans="2:9" x14ac:dyDescent="0.25">
      <c r="B631" t="s">
        <v>749</v>
      </c>
      <c r="C631" t="s">
        <v>443</v>
      </c>
      <c r="D631" s="1">
        <v>41428.129965277774</v>
      </c>
      <c r="E631">
        <v>1.2</v>
      </c>
      <c r="F631">
        <v>18.2</v>
      </c>
      <c r="G631">
        <v>-116.8163</v>
      </c>
      <c r="H631">
        <v>33.7072</v>
      </c>
      <c r="I631" t="s">
        <v>731</v>
      </c>
    </row>
    <row r="632" spans="2:9" x14ac:dyDescent="0.25">
      <c r="B632" t="s">
        <v>750</v>
      </c>
      <c r="C632" t="s">
        <v>443</v>
      </c>
      <c r="D632" s="1">
        <v>41428.132453703707</v>
      </c>
      <c r="E632">
        <v>1.5</v>
      </c>
      <c r="F632">
        <v>10.3</v>
      </c>
      <c r="G632">
        <v>-118.8105</v>
      </c>
      <c r="H632">
        <v>34.026499999999999</v>
      </c>
      <c r="I632" t="s">
        <v>664</v>
      </c>
    </row>
    <row r="633" spans="2:9" x14ac:dyDescent="0.25">
      <c r="B633" t="s">
        <v>751</v>
      </c>
      <c r="C633" t="s">
        <v>443</v>
      </c>
      <c r="D633" s="1">
        <v>41428.132789351854</v>
      </c>
      <c r="E633">
        <v>1.7</v>
      </c>
      <c r="F633">
        <v>1.4</v>
      </c>
      <c r="G633">
        <v>-116.7453</v>
      </c>
      <c r="H633">
        <v>34.230800000000002</v>
      </c>
      <c r="I633" t="s">
        <v>612</v>
      </c>
    </row>
    <row r="634" spans="2:9" x14ac:dyDescent="0.25">
      <c r="B634" t="s">
        <v>752</v>
      </c>
      <c r="C634" t="s">
        <v>443</v>
      </c>
      <c r="D634" s="1">
        <v>41428.133217592593</v>
      </c>
      <c r="E634">
        <v>1.1000000000000001</v>
      </c>
      <c r="F634">
        <v>4.5</v>
      </c>
      <c r="G634">
        <v>-116.741</v>
      </c>
      <c r="H634">
        <v>34.230699999999999</v>
      </c>
      <c r="I634" t="s">
        <v>612</v>
      </c>
    </row>
    <row r="635" spans="2:9" x14ac:dyDescent="0.25">
      <c r="B635" t="s">
        <v>753</v>
      </c>
      <c r="C635" t="s">
        <v>443</v>
      </c>
      <c r="D635" s="1">
        <v>41428.152106481481</v>
      </c>
      <c r="E635">
        <v>1.2</v>
      </c>
      <c r="F635">
        <v>18.5</v>
      </c>
      <c r="G635">
        <v>-116.9983</v>
      </c>
      <c r="H635">
        <v>34.015300000000003</v>
      </c>
      <c r="I635" t="s">
        <v>602</v>
      </c>
    </row>
    <row r="636" spans="2:9" x14ac:dyDescent="0.25">
      <c r="B636" t="s">
        <v>754</v>
      </c>
      <c r="C636" t="s">
        <v>443</v>
      </c>
      <c r="D636" s="1">
        <v>41428.194351851853</v>
      </c>
      <c r="E636">
        <v>1.1000000000000001</v>
      </c>
      <c r="F636">
        <v>15.5</v>
      </c>
      <c r="G636">
        <v>-116.5558</v>
      </c>
      <c r="H636">
        <v>33.137</v>
      </c>
      <c r="I636" t="s">
        <v>450</v>
      </c>
    </row>
    <row r="637" spans="2:9" x14ac:dyDescent="0.25">
      <c r="B637" t="s">
        <v>755</v>
      </c>
      <c r="C637" t="s">
        <v>443</v>
      </c>
      <c r="D637" s="1">
        <v>41428.242164351854</v>
      </c>
      <c r="E637">
        <v>1.5</v>
      </c>
      <c r="F637">
        <v>0.2</v>
      </c>
      <c r="G637">
        <v>-115.93729999999999</v>
      </c>
      <c r="H637">
        <v>33.744199999999999</v>
      </c>
      <c r="I637" t="s">
        <v>756</v>
      </c>
    </row>
    <row r="638" spans="2:9" x14ac:dyDescent="0.25">
      <c r="B638" t="s">
        <v>757</v>
      </c>
      <c r="C638" t="s">
        <v>443</v>
      </c>
      <c r="D638" s="1">
        <v>41428.253067129626</v>
      </c>
      <c r="E638">
        <v>1.2</v>
      </c>
      <c r="F638">
        <v>14.4</v>
      </c>
      <c r="G638">
        <v>-116.7188</v>
      </c>
      <c r="H638">
        <v>33.578200000000002</v>
      </c>
      <c r="I638" t="s">
        <v>448</v>
      </c>
    </row>
    <row r="639" spans="2:9" x14ac:dyDescent="0.25">
      <c r="B639" t="s">
        <v>758</v>
      </c>
      <c r="C639" t="s">
        <v>443</v>
      </c>
      <c r="D639" s="1">
        <v>41428.269201388888</v>
      </c>
      <c r="E639">
        <v>2.2999999999999998</v>
      </c>
      <c r="F639">
        <v>0.2</v>
      </c>
      <c r="G639">
        <v>-120.95780000000001</v>
      </c>
      <c r="H639">
        <v>34.8245</v>
      </c>
      <c r="I639" t="s">
        <v>759</v>
      </c>
    </row>
    <row r="640" spans="2:9" x14ac:dyDescent="0.25">
      <c r="B640" t="s">
        <v>760</v>
      </c>
      <c r="C640" t="s">
        <v>443</v>
      </c>
      <c r="D640" s="1">
        <v>41428.371215277781</v>
      </c>
      <c r="E640">
        <v>1.3</v>
      </c>
      <c r="F640">
        <v>5.8</v>
      </c>
      <c r="G640">
        <v>-115.7002</v>
      </c>
      <c r="H640">
        <v>33.240499999999997</v>
      </c>
      <c r="I640" t="s">
        <v>581</v>
      </c>
    </row>
    <row r="641" spans="2:9" x14ac:dyDescent="0.25">
      <c r="B641" t="s">
        <v>761</v>
      </c>
      <c r="C641" t="s">
        <v>443</v>
      </c>
      <c r="D641" s="1">
        <v>41428.399201388886</v>
      </c>
      <c r="E641">
        <v>1.2</v>
      </c>
      <c r="F641">
        <v>0</v>
      </c>
      <c r="G641">
        <v>-115.64870000000001</v>
      </c>
      <c r="H641">
        <v>33.274700000000003</v>
      </c>
      <c r="I641" t="s">
        <v>581</v>
      </c>
    </row>
    <row r="642" spans="2:9" x14ac:dyDescent="0.25">
      <c r="B642" t="s">
        <v>762</v>
      </c>
      <c r="C642" t="s">
        <v>443</v>
      </c>
      <c r="D642" s="1">
        <v>41428.422986111109</v>
      </c>
      <c r="E642">
        <v>1.1000000000000001</v>
      </c>
      <c r="F642">
        <v>7.2</v>
      </c>
      <c r="G642">
        <v>-116.4387</v>
      </c>
      <c r="H642">
        <v>33.982999999999997</v>
      </c>
      <c r="I642" t="s">
        <v>763</v>
      </c>
    </row>
    <row r="643" spans="2:9" x14ac:dyDescent="0.25">
      <c r="B643" t="s">
        <v>764</v>
      </c>
      <c r="C643" t="s">
        <v>443</v>
      </c>
      <c r="D643" s="1">
        <v>41428.436180555553</v>
      </c>
      <c r="E643">
        <v>1</v>
      </c>
      <c r="F643">
        <v>5.0999999999999996</v>
      </c>
      <c r="G643">
        <v>-115.705</v>
      </c>
      <c r="H643">
        <v>33.244500000000002</v>
      </c>
      <c r="I643" t="s">
        <v>581</v>
      </c>
    </row>
    <row r="644" spans="2:9" x14ac:dyDescent="0.25">
      <c r="B644" t="s">
        <v>765</v>
      </c>
      <c r="C644" t="s">
        <v>443</v>
      </c>
      <c r="D644" s="1">
        <v>41424.541608796295</v>
      </c>
      <c r="E644">
        <v>0.4</v>
      </c>
      <c r="F644">
        <v>1.9</v>
      </c>
      <c r="G644">
        <v>-117.7698</v>
      </c>
      <c r="H644">
        <v>36.038800000000002</v>
      </c>
      <c r="I644" t="s">
        <v>457</v>
      </c>
    </row>
    <row r="645" spans="2:9" x14ac:dyDescent="0.25">
      <c r="B645" t="s">
        <v>766</v>
      </c>
      <c r="C645" t="s">
        <v>443</v>
      </c>
      <c r="D645" s="1">
        <v>41425.37604166667</v>
      </c>
      <c r="E645">
        <v>0.1</v>
      </c>
      <c r="F645">
        <v>7.1</v>
      </c>
      <c r="G645">
        <v>-116.75879999999999</v>
      </c>
      <c r="H645">
        <v>33.479199999999999</v>
      </c>
      <c r="I645" t="s">
        <v>459</v>
      </c>
    </row>
    <row r="646" spans="2:9" x14ac:dyDescent="0.25">
      <c r="B646" t="s">
        <v>767</v>
      </c>
      <c r="C646" t="s">
        <v>768</v>
      </c>
      <c r="D646" s="1">
        <v>41421.595000000001</v>
      </c>
      <c r="E646">
        <v>2.1</v>
      </c>
      <c r="F646">
        <v>5.5</v>
      </c>
      <c r="G646">
        <v>-155.0538</v>
      </c>
      <c r="H646">
        <v>19.343699999999998</v>
      </c>
      <c r="I646" t="s">
        <v>769</v>
      </c>
    </row>
    <row r="647" spans="2:9" x14ac:dyDescent="0.25">
      <c r="B647" t="s">
        <v>770</v>
      </c>
      <c r="C647" t="s">
        <v>768</v>
      </c>
      <c r="D647" s="1">
        <v>41421.857465277775</v>
      </c>
      <c r="E647">
        <v>1.9</v>
      </c>
      <c r="F647">
        <v>14.3</v>
      </c>
      <c r="G647">
        <v>-155.85419999999999</v>
      </c>
      <c r="H647">
        <v>19.391300000000001</v>
      </c>
      <c r="I647" t="s">
        <v>771</v>
      </c>
    </row>
    <row r="648" spans="2:9" x14ac:dyDescent="0.25">
      <c r="B648" t="s">
        <v>772</v>
      </c>
      <c r="C648" t="s">
        <v>768</v>
      </c>
      <c r="D648" s="1">
        <v>41421.876446759263</v>
      </c>
      <c r="E648">
        <v>1.8</v>
      </c>
      <c r="F648">
        <v>2.9</v>
      </c>
      <c r="G648">
        <v>-155.0462</v>
      </c>
      <c r="H648">
        <v>19.411200000000001</v>
      </c>
      <c r="I648" t="s">
        <v>769</v>
      </c>
    </row>
    <row r="649" spans="2:9" x14ac:dyDescent="0.25">
      <c r="B649" t="s">
        <v>773</v>
      </c>
      <c r="C649" t="s">
        <v>768</v>
      </c>
      <c r="D649" s="1">
        <v>41422.077719907407</v>
      </c>
      <c r="E649">
        <v>1.8</v>
      </c>
      <c r="F649">
        <v>5.0999999999999996</v>
      </c>
      <c r="G649">
        <v>-155.2157</v>
      </c>
      <c r="H649">
        <v>19.291499999999999</v>
      </c>
      <c r="I649" t="s">
        <v>774</v>
      </c>
    </row>
    <row r="650" spans="2:9" x14ac:dyDescent="0.25">
      <c r="B650" t="s">
        <v>775</v>
      </c>
      <c r="C650" t="s">
        <v>768</v>
      </c>
      <c r="D650" s="1">
        <v>41422.206643518519</v>
      </c>
      <c r="E650">
        <v>2.2999999999999998</v>
      </c>
      <c r="F650">
        <v>7.1</v>
      </c>
      <c r="G650">
        <v>-155.4513</v>
      </c>
      <c r="H650">
        <v>19.195</v>
      </c>
      <c r="I650" t="s">
        <v>776</v>
      </c>
    </row>
    <row r="651" spans="2:9" x14ac:dyDescent="0.25">
      <c r="B651" t="s">
        <v>777</v>
      </c>
      <c r="C651" t="s">
        <v>768</v>
      </c>
      <c r="D651" s="1">
        <v>41422.368923611109</v>
      </c>
      <c r="E651">
        <v>1.8</v>
      </c>
      <c r="F651">
        <v>1.3</v>
      </c>
      <c r="G651">
        <v>-155.28970000000001</v>
      </c>
      <c r="H651">
        <v>19.405200000000001</v>
      </c>
      <c r="I651" t="s">
        <v>774</v>
      </c>
    </row>
    <row r="652" spans="2:9" x14ac:dyDescent="0.25">
      <c r="B652" t="s">
        <v>778</v>
      </c>
      <c r="C652" t="s">
        <v>768</v>
      </c>
      <c r="D652" s="1">
        <v>41422.469826388886</v>
      </c>
      <c r="E652">
        <v>1.9</v>
      </c>
      <c r="F652">
        <v>1.3</v>
      </c>
      <c r="G652">
        <v>-155.28270000000001</v>
      </c>
      <c r="H652">
        <v>19.403700000000001</v>
      </c>
      <c r="I652" t="s">
        <v>774</v>
      </c>
    </row>
    <row r="653" spans="2:9" x14ac:dyDescent="0.25">
      <c r="B653" t="s">
        <v>779</v>
      </c>
      <c r="C653" t="s">
        <v>768</v>
      </c>
      <c r="D653" s="1">
        <v>41422.623298611114</v>
      </c>
      <c r="E653">
        <v>1.2</v>
      </c>
      <c r="F653">
        <v>11.1</v>
      </c>
      <c r="G653">
        <v>-155.4872</v>
      </c>
      <c r="H653">
        <v>19.434200000000001</v>
      </c>
      <c r="I653" t="s">
        <v>776</v>
      </c>
    </row>
    <row r="654" spans="2:9" x14ac:dyDescent="0.25">
      <c r="B654" t="s">
        <v>780</v>
      </c>
      <c r="C654" t="s">
        <v>768</v>
      </c>
      <c r="D654" s="1">
        <v>41422.777604166666</v>
      </c>
      <c r="E654">
        <v>2.2000000000000002</v>
      </c>
      <c r="F654">
        <v>35.799999999999997</v>
      </c>
      <c r="G654">
        <v>-155.3622</v>
      </c>
      <c r="H654">
        <v>19.2745</v>
      </c>
      <c r="I654" t="s">
        <v>776</v>
      </c>
    </row>
    <row r="655" spans="2:9" x14ac:dyDescent="0.25">
      <c r="B655" t="s">
        <v>781</v>
      </c>
      <c r="C655" t="s">
        <v>768</v>
      </c>
      <c r="D655" s="1">
        <v>41422.780347222222</v>
      </c>
      <c r="E655">
        <v>3</v>
      </c>
      <c r="F655">
        <v>17</v>
      </c>
      <c r="G655">
        <v>-157.02719999999999</v>
      </c>
      <c r="H655">
        <v>19.320699999999999</v>
      </c>
      <c r="I655" t="s">
        <v>782</v>
      </c>
    </row>
    <row r="656" spans="2:9" x14ac:dyDescent="0.25">
      <c r="B656" t="s">
        <v>783</v>
      </c>
      <c r="C656" t="s">
        <v>768</v>
      </c>
      <c r="D656" s="1">
        <v>41423.190081018518</v>
      </c>
      <c r="E656">
        <v>2.2000000000000002</v>
      </c>
      <c r="F656">
        <v>4.5999999999999996</v>
      </c>
      <c r="G656">
        <v>-155.4588</v>
      </c>
      <c r="H656">
        <v>19.478200000000001</v>
      </c>
      <c r="I656" t="s">
        <v>774</v>
      </c>
    </row>
    <row r="657" spans="2:9" x14ac:dyDescent="0.25">
      <c r="B657" t="s">
        <v>784</v>
      </c>
      <c r="C657" t="s">
        <v>768</v>
      </c>
      <c r="D657" s="1">
        <v>41423.399386574078</v>
      </c>
      <c r="E657">
        <v>1.8</v>
      </c>
      <c r="F657">
        <v>13.5</v>
      </c>
      <c r="G657">
        <v>-155.3965</v>
      </c>
      <c r="H657">
        <v>19.474</v>
      </c>
      <c r="I657" t="s">
        <v>774</v>
      </c>
    </row>
    <row r="658" spans="2:9" x14ac:dyDescent="0.25">
      <c r="B658" t="s">
        <v>785</v>
      </c>
      <c r="C658" t="s">
        <v>768</v>
      </c>
      <c r="D658" s="1">
        <v>41424.188043981485</v>
      </c>
      <c r="E658">
        <v>1.9</v>
      </c>
      <c r="F658">
        <v>0</v>
      </c>
      <c r="G658">
        <v>-155.63499999999999</v>
      </c>
      <c r="H658">
        <v>19.406700000000001</v>
      </c>
      <c r="I658" t="s">
        <v>771</v>
      </c>
    </row>
    <row r="659" spans="2:9" x14ac:dyDescent="0.25">
      <c r="B659" t="s">
        <v>786</v>
      </c>
      <c r="C659" t="s">
        <v>768</v>
      </c>
      <c r="D659" s="1">
        <v>41424.521574074075</v>
      </c>
      <c r="E659">
        <v>2.5</v>
      </c>
      <c r="F659">
        <v>6.9</v>
      </c>
      <c r="G659">
        <v>-155.3083</v>
      </c>
      <c r="H659">
        <v>19.215</v>
      </c>
      <c r="I659" t="s">
        <v>776</v>
      </c>
    </row>
    <row r="660" spans="2:9" x14ac:dyDescent="0.25">
      <c r="B660" t="s">
        <v>787</v>
      </c>
      <c r="C660" t="s">
        <v>768</v>
      </c>
      <c r="D660" s="1">
        <v>41424.633009259262</v>
      </c>
      <c r="E660">
        <v>2.2999999999999998</v>
      </c>
      <c r="F660">
        <v>27.9</v>
      </c>
      <c r="G660">
        <v>-155.28</v>
      </c>
      <c r="H660">
        <v>19.3872</v>
      </c>
      <c r="I660" t="s">
        <v>774</v>
      </c>
    </row>
    <row r="661" spans="2:9" x14ac:dyDescent="0.25">
      <c r="B661" t="s">
        <v>788</v>
      </c>
      <c r="C661" t="s">
        <v>768</v>
      </c>
      <c r="D661" s="1">
        <v>41424.681712962964</v>
      </c>
      <c r="E661">
        <v>2</v>
      </c>
      <c r="F661">
        <v>0.4</v>
      </c>
      <c r="G661">
        <v>-155.6337</v>
      </c>
      <c r="H661">
        <v>19.403700000000001</v>
      </c>
      <c r="I661" t="s">
        <v>771</v>
      </c>
    </row>
    <row r="662" spans="2:9" x14ac:dyDescent="0.25">
      <c r="B662" t="s">
        <v>789</v>
      </c>
      <c r="C662" t="s">
        <v>768</v>
      </c>
      <c r="D662" s="1">
        <v>41424.945763888885</v>
      </c>
      <c r="E662">
        <v>2.4</v>
      </c>
      <c r="F662">
        <v>7.9</v>
      </c>
      <c r="G662">
        <v>-155.1028</v>
      </c>
      <c r="H662">
        <v>19.3505</v>
      </c>
      <c r="I662" t="s">
        <v>774</v>
      </c>
    </row>
    <row r="663" spans="2:9" x14ac:dyDescent="0.25">
      <c r="B663" t="s">
        <v>790</v>
      </c>
      <c r="C663" t="s">
        <v>768</v>
      </c>
      <c r="D663" s="1">
        <v>41424.856111111112</v>
      </c>
      <c r="E663">
        <v>2.2999999999999998</v>
      </c>
      <c r="F663">
        <v>32.299999999999997</v>
      </c>
      <c r="G663">
        <v>-157.21979999999999</v>
      </c>
      <c r="H663">
        <v>21.3705</v>
      </c>
      <c r="I663" t="s">
        <v>791</v>
      </c>
    </row>
    <row r="664" spans="2:9" x14ac:dyDescent="0.25">
      <c r="B664" t="s">
        <v>792</v>
      </c>
      <c r="C664" t="s">
        <v>768</v>
      </c>
      <c r="D664" s="1">
        <v>41425.316157407404</v>
      </c>
      <c r="E664">
        <v>1.8</v>
      </c>
      <c r="F664">
        <v>5.2</v>
      </c>
      <c r="G664">
        <v>-155.2045</v>
      </c>
      <c r="H664">
        <v>19.3217</v>
      </c>
      <c r="I664" t="s">
        <v>774</v>
      </c>
    </row>
    <row r="665" spans="2:9" x14ac:dyDescent="0.25">
      <c r="B665" t="s">
        <v>793</v>
      </c>
      <c r="C665" t="s">
        <v>768</v>
      </c>
      <c r="D665" s="1">
        <v>41425.428217592591</v>
      </c>
      <c r="E665">
        <v>1.4</v>
      </c>
      <c r="F665">
        <v>3.8</v>
      </c>
      <c r="G665">
        <v>-154.91249999999999</v>
      </c>
      <c r="H665">
        <v>19.458500000000001</v>
      </c>
      <c r="I665" t="s">
        <v>794</v>
      </c>
    </row>
    <row r="666" spans="2:9" x14ac:dyDescent="0.25">
      <c r="B666" t="s">
        <v>795</v>
      </c>
      <c r="C666" t="s">
        <v>768</v>
      </c>
      <c r="D666" s="1">
        <v>41425.637777777774</v>
      </c>
      <c r="E666">
        <v>1.3</v>
      </c>
      <c r="F666">
        <v>0</v>
      </c>
      <c r="G666">
        <v>-155.69569999999999</v>
      </c>
      <c r="H666">
        <v>19.181699999999999</v>
      </c>
      <c r="I666" t="s">
        <v>796</v>
      </c>
    </row>
    <row r="667" spans="2:9" x14ac:dyDescent="0.25">
      <c r="B667" t="s">
        <v>797</v>
      </c>
      <c r="C667" t="s">
        <v>768</v>
      </c>
      <c r="D667" s="1">
        <v>41425.641886574071</v>
      </c>
      <c r="E667">
        <v>1.8</v>
      </c>
      <c r="F667">
        <v>43.9</v>
      </c>
      <c r="G667">
        <v>-155.25530000000001</v>
      </c>
      <c r="H667">
        <v>19.2057</v>
      </c>
      <c r="I667" t="s">
        <v>776</v>
      </c>
    </row>
    <row r="668" spans="2:9" x14ac:dyDescent="0.25">
      <c r="B668" t="s">
        <v>798</v>
      </c>
      <c r="C668" t="s">
        <v>768</v>
      </c>
      <c r="D668" s="1">
        <v>41425.668043981481</v>
      </c>
      <c r="E668">
        <v>1.9</v>
      </c>
      <c r="F668">
        <v>3.7</v>
      </c>
      <c r="G668">
        <v>-154.91079999999999</v>
      </c>
      <c r="H668">
        <v>19.452000000000002</v>
      </c>
      <c r="I668" t="s">
        <v>794</v>
      </c>
    </row>
    <row r="669" spans="2:9" x14ac:dyDescent="0.25">
      <c r="B669" t="s">
        <v>799</v>
      </c>
      <c r="C669" t="s">
        <v>768</v>
      </c>
      <c r="D669" s="1">
        <v>41425.739062499997</v>
      </c>
      <c r="E669">
        <v>1</v>
      </c>
      <c r="F669">
        <v>1.6</v>
      </c>
      <c r="G669">
        <v>-155.5865</v>
      </c>
      <c r="H669">
        <v>19.4755</v>
      </c>
      <c r="I669" t="s">
        <v>771</v>
      </c>
    </row>
    <row r="670" spans="2:9" x14ac:dyDescent="0.25">
      <c r="B670" t="s">
        <v>800</v>
      </c>
      <c r="C670" t="s">
        <v>768</v>
      </c>
      <c r="D670" s="1">
        <v>41426.146203703705</v>
      </c>
      <c r="E670">
        <v>2.4</v>
      </c>
      <c r="F670">
        <v>2.9</v>
      </c>
      <c r="G670">
        <v>-155.2825</v>
      </c>
      <c r="H670">
        <v>19.3828</v>
      </c>
      <c r="I670" t="s">
        <v>774</v>
      </c>
    </row>
    <row r="671" spans="2:9" x14ac:dyDescent="0.25">
      <c r="B671" t="s">
        <v>801</v>
      </c>
      <c r="C671" t="s">
        <v>768</v>
      </c>
      <c r="D671" s="1">
        <v>41428.429178240738</v>
      </c>
      <c r="E671">
        <v>2.2000000000000002</v>
      </c>
      <c r="F671">
        <v>35.1</v>
      </c>
      <c r="G671">
        <v>-156.02379999999999</v>
      </c>
      <c r="H671">
        <v>19.45</v>
      </c>
      <c r="I671" t="s">
        <v>802</v>
      </c>
    </row>
    <row r="672" spans="2:9" x14ac:dyDescent="0.25">
      <c r="B672" t="s">
        <v>803</v>
      </c>
      <c r="C672" t="s">
        <v>804</v>
      </c>
      <c r="D672" s="1">
        <v>41424.232638888891</v>
      </c>
      <c r="E672">
        <v>3.5</v>
      </c>
      <c r="F672">
        <v>13.3</v>
      </c>
      <c r="G672">
        <v>-76.369200000000006</v>
      </c>
      <c r="H672">
        <v>45.769500000000001</v>
      </c>
      <c r="I672" t="s">
        <v>805</v>
      </c>
    </row>
    <row r="673" spans="2:9" x14ac:dyDescent="0.25">
      <c r="B673" t="s">
        <v>806</v>
      </c>
      <c r="C673" t="s">
        <v>807</v>
      </c>
      <c r="D673" s="1">
        <v>41423.415775462963</v>
      </c>
      <c r="E673">
        <v>1.6</v>
      </c>
      <c r="F673">
        <v>8.6999999999999993</v>
      </c>
      <c r="G673">
        <v>-112.4731</v>
      </c>
      <c r="H673">
        <v>44.632300000000001</v>
      </c>
      <c r="I673" t="s">
        <v>808</v>
      </c>
    </row>
    <row r="674" spans="2:9" x14ac:dyDescent="0.25">
      <c r="B674" t="s">
        <v>809</v>
      </c>
      <c r="C674" t="s">
        <v>807</v>
      </c>
      <c r="D674" s="1">
        <v>41422.687349537038</v>
      </c>
      <c r="E674">
        <v>1</v>
      </c>
      <c r="F674">
        <v>17.899999999999999</v>
      </c>
      <c r="G674">
        <v>-111.63760000000001</v>
      </c>
      <c r="H674">
        <v>45.846299999999999</v>
      </c>
      <c r="I674" t="s">
        <v>810</v>
      </c>
    </row>
    <row r="675" spans="2:9" x14ac:dyDescent="0.25">
      <c r="B675" t="s">
        <v>811</v>
      </c>
      <c r="C675" t="s">
        <v>807</v>
      </c>
      <c r="D675" s="1">
        <v>41421.805185185185</v>
      </c>
      <c r="E675">
        <v>1.3</v>
      </c>
      <c r="F675">
        <v>0.7</v>
      </c>
      <c r="G675">
        <v>-113.13030000000001</v>
      </c>
      <c r="H675">
        <v>44.786999999999999</v>
      </c>
      <c r="I675" t="s">
        <v>808</v>
      </c>
    </row>
    <row r="676" spans="2:9" x14ac:dyDescent="0.25">
      <c r="B676" t="s">
        <v>812</v>
      </c>
      <c r="C676" t="s">
        <v>807</v>
      </c>
      <c r="D676" s="1">
        <v>41425.115486111114</v>
      </c>
      <c r="E676">
        <v>1.3</v>
      </c>
      <c r="F676">
        <v>9.5</v>
      </c>
      <c r="G676">
        <v>-111.7701</v>
      </c>
      <c r="H676">
        <v>46.160299999999999</v>
      </c>
      <c r="I676" t="s">
        <v>813</v>
      </c>
    </row>
    <row r="677" spans="2:9" x14ac:dyDescent="0.25">
      <c r="B677" t="s">
        <v>814</v>
      </c>
      <c r="C677" t="s">
        <v>807</v>
      </c>
      <c r="D677" s="1">
        <v>41424.177939814814</v>
      </c>
      <c r="E677">
        <v>1</v>
      </c>
      <c r="F677">
        <v>11.2</v>
      </c>
      <c r="G677">
        <v>-112.7405</v>
      </c>
      <c r="H677">
        <v>44.571599999999997</v>
      </c>
      <c r="I677" t="s">
        <v>808</v>
      </c>
    </row>
    <row r="678" spans="2:9" x14ac:dyDescent="0.25">
      <c r="B678" t="s">
        <v>815</v>
      </c>
      <c r="C678" t="s">
        <v>807</v>
      </c>
      <c r="D678" s="1">
        <v>41427.116030092591</v>
      </c>
      <c r="E678">
        <v>1.4</v>
      </c>
      <c r="F678">
        <v>17.8</v>
      </c>
      <c r="G678">
        <v>-113.20959999999999</v>
      </c>
      <c r="H678">
        <v>47.271099999999997</v>
      </c>
      <c r="I678" t="s">
        <v>816</v>
      </c>
    </row>
    <row r="679" spans="2:9" x14ac:dyDescent="0.25">
      <c r="B679" t="s">
        <v>817</v>
      </c>
      <c r="C679" t="s">
        <v>818</v>
      </c>
      <c r="D679" s="1">
        <v>41424.881226851852</v>
      </c>
      <c r="E679">
        <v>0.2</v>
      </c>
      <c r="F679">
        <v>2</v>
      </c>
      <c r="G679">
        <v>-122.7817</v>
      </c>
      <c r="H679">
        <v>38.838700000000003</v>
      </c>
      <c r="I679" t="s">
        <v>819</v>
      </c>
    </row>
    <row r="680" spans="2:9" x14ac:dyDescent="0.25">
      <c r="B680" t="s">
        <v>820</v>
      </c>
      <c r="C680" t="s">
        <v>818</v>
      </c>
      <c r="D680" s="1">
        <v>41426.233715277776</v>
      </c>
      <c r="E680">
        <v>0.9</v>
      </c>
      <c r="F680">
        <v>4.0999999999999996</v>
      </c>
      <c r="G680">
        <v>-122.8222</v>
      </c>
      <c r="H680">
        <v>38.798999999999999</v>
      </c>
      <c r="I680" t="s">
        <v>821</v>
      </c>
    </row>
    <row r="681" spans="2:9" x14ac:dyDescent="0.25">
      <c r="B681" t="s">
        <v>822</v>
      </c>
      <c r="C681" t="s">
        <v>818</v>
      </c>
      <c r="D681" s="1">
        <v>41426.26090277778</v>
      </c>
      <c r="E681">
        <v>2</v>
      </c>
      <c r="F681">
        <v>1.3</v>
      </c>
      <c r="G681">
        <v>-121.06829999999999</v>
      </c>
      <c r="H681">
        <v>40.172699999999999</v>
      </c>
      <c r="I681" t="s">
        <v>823</v>
      </c>
    </row>
    <row r="682" spans="2:9" x14ac:dyDescent="0.25">
      <c r="B682" t="s">
        <v>824</v>
      </c>
      <c r="C682" t="s">
        <v>818</v>
      </c>
      <c r="D682" s="1">
        <v>41426.318124999998</v>
      </c>
      <c r="E682">
        <v>1.7</v>
      </c>
      <c r="F682">
        <v>16.3</v>
      </c>
      <c r="G682">
        <v>-121.633</v>
      </c>
      <c r="H682">
        <v>37.698999999999998</v>
      </c>
      <c r="I682" t="s">
        <v>825</v>
      </c>
    </row>
    <row r="683" spans="2:9" x14ac:dyDescent="0.25">
      <c r="B683" t="s">
        <v>826</v>
      </c>
      <c r="C683" t="s">
        <v>818</v>
      </c>
      <c r="D683" s="1">
        <v>41426.335578703707</v>
      </c>
      <c r="E683">
        <v>1.2</v>
      </c>
      <c r="F683">
        <v>2.4</v>
      </c>
      <c r="G683">
        <v>-122.7653</v>
      </c>
      <c r="H683">
        <v>38.819299999999998</v>
      </c>
      <c r="I683" t="s">
        <v>819</v>
      </c>
    </row>
    <row r="684" spans="2:9" x14ac:dyDescent="0.25">
      <c r="B684" t="s">
        <v>827</v>
      </c>
      <c r="C684" t="s">
        <v>818</v>
      </c>
      <c r="D684" s="1">
        <v>41426.348506944443</v>
      </c>
      <c r="E684">
        <v>0.6</v>
      </c>
      <c r="F684">
        <v>6</v>
      </c>
      <c r="G684">
        <v>-122.834</v>
      </c>
      <c r="H684">
        <v>38.806199999999997</v>
      </c>
      <c r="I684" t="s">
        <v>821</v>
      </c>
    </row>
    <row r="685" spans="2:9" x14ac:dyDescent="0.25">
      <c r="B685" t="s">
        <v>828</v>
      </c>
      <c r="C685" t="s">
        <v>818</v>
      </c>
      <c r="D685" s="1">
        <v>41426.358553240738</v>
      </c>
      <c r="E685">
        <v>1.2</v>
      </c>
      <c r="F685">
        <v>2.8</v>
      </c>
      <c r="G685">
        <v>-122.8087</v>
      </c>
      <c r="H685">
        <v>38.835700000000003</v>
      </c>
      <c r="I685" t="s">
        <v>819</v>
      </c>
    </row>
    <row r="686" spans="2:9" x14ac:dyDescent="0.25">
      <c r="B686" t="s">
        <v>829</v>
      </c>
      <c r="C686" t="s">
        <v>818</v>
      </c>
      <c r="D686" s="1">
        <v>41426.47351851852</v>
      </c>
      <c r="E686">
        <v>0.5</v>
      </c>
      <c r="F686">
        <v>0.9</v>
      </c>
      <c r="G686">
        <v>-122.7567</v>
      </c>
      <c r="H686">
        <v>38.781500000000001</v>
      </c>
      <c r="I686" t="s">
        <v>821</v>
      </c>
    </row>
    <row r="687" spans="2:9" x14ac:dyDescent="0.25">
      <c r="B687" t="s">
        <v>830</v>
      </c>
      <c r="C687" t="s">
        <v>818</v>
      </c>
      <c r="D687" s="1">
        <v>41426.486712962964</v>
      </c>
      <c r="E687">
        <v>1</v>
      </c>
      <c r="F687">
        <v>1.5</v>
      </c>
      <c r="G687">
        <v>-122.7808</v>
      </c>
      <c r="H687">
        <v>38.822699999999998</v>
      </c>
      <c r="I687" t="s">
        <v>819</v>
      </c>
    </row>
    <row r="688" spans="2:9" x14ac:dyDescent="0.25">
      <c r="B688" t="s">
        <v>831</v>
      </c>
      <c r="C688" t="s">
        <v>818</v>
      </c>
      <c r="D688" s="1">
        <v>41426.488229166665</v>
      </c>
      <c r="E688">
        <v>2.7</v>
      </c>
      <c r="F688">
        <v>0</v>
      </c>
      <c r="G688">
        <v>-121.1088</v>
      </c>
      <c r="H688">
        <v>40.1753</v>
      </c>
      <c r="I688" t="s">
        <v>823</v>
      </c>
    </row>
    <row r="689" spans="2:9" x14ac:dyDescent="0.25">
      <c r="B689" t="s">
        <v>832</v>
      </c>
      <c r="C689" t="s">
        <v>818</v>
      </c>
      <c r="D689" s="1">
        <v>41426.497152777774</v>
      </c>
      <c r="E689">
        <v>0.5</v>
      </c>
      <c r="F689">
        <v>2.9</v>
      </c>
      <c r="G689">
        <v>-122.76479999999999</v>
      </c>
      <c r="H689">
        <v>38.783799999999999</v>
      </c>
      <c r="I689" t="s">
        <v>821</v>
      </c>
    </row>
    <row r="690" spans="2:9" x14ac:dyDescent="0.25">
      <c r="B690" t="s">
        <v>833</v>
      </c>
      <c r="C690" t="s">
        <v>818</v>
      </c>
      <c r="D690" s="1">
        <v>41426.519444444442</v>
      </c>
      <c r="E690">
        <v>2</v>
      </c>
      <c r="F690">
        <v>2.2999999999999998</v>
      </c>
      <c r="G690">
        <v>-120.6425</v>
      </c>
      <c r="H690">
        <v>36.059699999999999</v>
      </c>
      <c r="I690" t="s">
        <v>834</v>
      </c>
    </row>
    <row r="691" spans="2:9" x14ac:dyDescent="0.25">
      <c r="B691" t="s">
        <v>835</v>
      </c>
      <c r="C691" t="s">
        <v>818</v>
      </c>
      <c r="D691" s="1">
        <v>41426.534768518519</v>
      </c>
      <c r="E691">
        <v>0.3</v>
      </c>
      <c r="F691">
        <v>4.9000000000000004</v>
      </c>
      <c r="G691">
        <v>-122.72029999999999</v>
      </c>
      <c r="H691">
        <v>38.780500000000004</v>
      </c>
      <c r="I691" t="s">
        <v>821</v>
      </c>
    </row>
    <row r="692" spans="2:9" x14ac:dyDescent="0.25">
      <c r="B692" t="s">
        <v>836</v>
      </c>
      <c r="C692" t="s">
        <v>818</v>
      </c>
      <c r="D692" s="1">
        <v>41426.556875000002</v>
      </c>
      <c r="E692">
        <v>0.5</v>
      </c>
      <c r="F692">
        <v>4.3</v>
      </c>
      <c r="G692">
        <v>-122.76900000000001</v>
      </c>
      <c r="H692">
        <v>38.786200000000001</v>
      </c>
      <c r="I692" t="s">
        <v>821</v>
      </c>
    </row>
    <row r="693" spans="2:9" x14ac:dyDescent="0.25">
      <c r="B693" t="s">
        <v>837</v>
      </c>
      <c r="C693" t="s">
        <v>818</v>
      </c>
      <c r="D693" s="1">
        <v>41426.573067129626</v>
      </c>
      <c r="E693">
        <v>1.4</v>
      </c>
      <c r="F693">
        <v>5.4</v>
      </c>
      <c r="G693">
        <v>-121.5732</v>
      </c>
      <c r="H693">
        <v>36.953299999999999</v>
      </c>
      <c r="I693" t="s">
        <v>838</v>
      </c>
    </row>
    <row r="694" spans="2:9" x14ac:dyDescent="0.25">
      <c r="B694" t="s">
        <v>839</v>
      </c>
      <c r="C694" t="s">
        <v>818</v>
      </c>
      <c r="D694" s="1">
        <v>41426.606990740744</v>
      </c>
      <c r="E694">
        <v>0.6</v>
      </c>
      <c r="F694">
        <v>2.5</v>
      </c>
      <c r="G694">
        <v>-122.7962</v>
      </c>
      <c r="H694">
        <v>38.821300000000001</v>
      </c>
      <c r="I694" t="s">
        <v>821</v>
      </c>
    </row>
    <row r="695" spans="2:9" x14ac:dyDescent="0.25">
      <c r="B695" t="s">
        <v>840</v>
      </c>
      <c r="C695" t="s">
        <v>818</v>
      </c>
      <c r="D695" s="1">
        <v>41426.618368055555</v>
      </c>
      <c r="E695">
        <v>1.3</v>
      </c>
      <c r="F695">
        <v>2.6</v>
      </c>
      <c r="G695">
        <v>-122.8215</v>
      </c>
      <c r="H695">
        <v>38.807000000000002</v>
      </c>
      <c r="I695" t="s">
        <v>821</v>
      </c>
    </row>
    <row r="696" spans="2:9" x14ac:dyDescent="0.25">
      <c r="B696" t="s">
        <v>841</v>
      </c>
      <c r="C696" t="s">
        <v>818</v>
      </c>
      <c r="D696" s="1">
        <v>41426.641400462962</v>
      </c>
      <c r="E696">
        <v>1.9</v>
      </c>
      <c r="F696">
        <v>5</v>
      </c>
      <c r="G696">
        <v>-121.0455</v>
      </c>
      <c r="H696">
        <v>40.196199999999997</v>
      </c>
      <c r="I696" t="s">
        <v>823</v>
      </c>
    </row>
    <row r="697" spans="2:9" x14ac:dyDescent="0.25">
      <c r="B697" t="s">
        <v>842</v>
      </c>
      <c r="C697" t="s">
        <v>818</v>
      </c>
      <c r="D697" s="1">
        <v>41426.643020833333</v>
      </c>
      <c r="E697">
        <v>0.6</v>
      </c>
      <c r="F697">
        <v>6.4</v>
      </c>
      <c r="G697">
        <v>-122.8028</v>
      </c>
      <c r="H697">
        <v>38.795699999999997</v>
      </c>
      <c r="I697" t="s">
        <v>821</v>
      </c>
    </row>
    <row r="698" spans="2:9" x14ac:dyDescent="0.25">
      <c r="B698" t="s">
        <v>843</v>
      </c>
      <c r="C698" t="s">
        <v>818</v>
      </c>
      <c r="D698" s="1">
        <v>41426.651666666665</v>
      </c>
      <c r="E698">
        <v>1</v>
      </c>
      <c r="F698">
        <v>2.6</v>
      </c>
      <c r="G698">
        <v>-122.8197</v>
      </c>
      <c r="H698">
        <v>38.808300000000003</v>
      </c>
      <c r="I698" t="s">
        <v>821</v>
      </c>
    </row>
    <row r="699" spans="2:9" x14ac:dyDescent="0.25">
      <c r="B699" t="s">
        <v>844</v>
      </c>
      <c r="C699" t="s">
        <v>818</v>
      </c>
      <c r="D699" s="1">
        <v>41426.679826388892</v>
      </c>
      <c r="E699">
        <v>1.1000000000000001</v>
      </c>
      <c r="F699">
        <v>2.2000000000000002</v>
      </c>
      <c r="G699">
        <v>-122.804</v>
      </c>
      <c r="H699">
        <v>38.8735</v>
      </c>
      <c r="I699" t="s">
        <v>819</v>
      </c>
    </row>
    <row r="700" spans="2:9" x14ac:dyDescent="0.25">
      <c r="B700" t="s">
        <v>845</v>
      </c>
      <c r="C700" t="s">
        <v>818</v>
      </c>
      <c r="D700" s="1">
        <v>41426.688796296294</v>
      </c>
      <c r="E700">
        <v>1.8</v>
      </c>
      <c r="F700">
        <v>1.5</v>
      </c>
      <c r="G700">
        <v>-122.746</v>
      </c>
      <c r="H700">
        <v>38.7883</v>
      </c>
      <c r="I700" t="s">
        <v>821</v>
      </c>
    </row>
    <row r="701" spans="2:9" x14ac:dyDescent="0.25">
      <c r="B701" t="s">
        <v>846</v>
      </c>
      <c r="C701" t="s">
        <v>818</v>
      </c>
      <c r="D701" s="1">
        <v>41426.711365740739</v>
      </c>
      <c r="E701">
        <v>1</v>
      </c>
      <c r="F701">
        <v>2.6</v>
      </c>
      <c r="G701">
        <v>-122.7647</v>
      </c>
      <c r="H701">
        <v>38.786999999999999</v>
      </c>
      <c r="I701" t="s">
        <v>821</v>
      </c>
    </row>
    <row r="702" spans="2:9" x14ac:dyDescent="0.25">
      <c r="B702" t="s">
        <v>847</v>
      </c>
      <c r="C702" t="s">
        <v>818</v>
      </c>
      <c r="D702" s="1">
        <v>41426.72457175926</v>
      </c>
      <c r="E702">
        <v>0.3</v>
      </c>
      <c r="F702">
        <v>2.2000000000000002</v>
      </c>
      <c r="G702">
        <v>-120.48480000000001</v>
      </c>
      <c r="H702">
        <v>35.948500000000003</v>
      </c>
      <c r="I702" t="s">
        <v>834</v>
      </c>
    </row>
    <row r="703" spans="2:9" x14ac:dyDescent="0.25">
      <c r="B703" t="s">
        <v>848</v>
      </c>
      <c r="C703" t="s">
        <v>818</v>
      </c>
      <c r="D703" s="1">
        <v>41426.750381944446</v>
      </c>
      <c r="E703">
        <v>1.1000000000000001</v>
      </c>
      <c r="F703">
        <v>3</v>
      </c>
      <c r="G703">
        <v>-122.827</v>
      </c>
      <c r="H703">
        <v>38.823700000000002</v>
      </c>
      <c r="I703" t="s">
        <v>821</v>
      </c>
    </row>
    <row r="704" spans="2:9" x14ac:dyDescent="0.25">
      <c r="B704" t="s">
        <v>849</v>
      </c>
      <c r="C704" t="s">
        <v>818</v>
      </c>
      <c r="D704" s="1">
        <v>41426.757094907407</v>
      </c>
      <c r="E704">
        <v>0.6</v>
      </c>
      <c r="F704">
        <v>4.3</v>
      </c>
      <c r="G704">
        <v>-122.7933</v>
      </c>
      <c r="H704">
        <v>38.799199999999999</v>
      </c>
      <c r="I704" t="s">
        <v>821</v>
      </c>
    </row>
    <row r="705" spans="2:9" x14ac:dyDescent="0.25">
      <c r="B705" t="s">
        <v>850</v>
      </c>
      <c r="C705" t="s">
        <v>818</v>
      </c>
      <c r="D705" s="1">
        <v>41426.77747685185</v>
      </c>
      <c r="E705">
        <v>0.9</v>
      </c>
      <c r="F705">
        <v>0.4</v>
      </c>
      <c r="G705">
        <v>-122.8</v>
      </c>
      <c r="H705">
        <v>38.825800000000001</v>
      </c>
      <c r="I705" t="s">
        <v>819</v>
      </c>
    </row>
    <row r="706" spans="2:9" x14ac:dyDescent="0.25">
      <c r="B706" t="s">
        <v>851</v>
      </c>
      <c r="C706" t="s">
        <v>818</v>
      </c>
      <c r="D706" s="1">
        <v>41426.78087962963</v>
      </c>
      <c r="E706">
        <v>0.7</v>
      </c>
      <c r="F706">
        <v>1.8</v>
      </c>
      <c r="G706">
        <v>-122.7025</v>
      </c>
      <c r="H706">
        <v>38.746200000000002</v>
      </c>
      <c r="I706" t="s">
        <v>821</v>
      </c>
    </row>
    <row r="707" spans="2:9" x14ac:dyDescent="0.25">
      <c r="B707" t="s">
        <v>852</v>
      </c>
      <c r="C707" t="s">
        <v>818</v>
      </c>
      <c r="D707" s="1">
        <v>41426.789456018516</v>
      </c>
      <c r="E707">
        <v>2.8</v>
      </c>
      <c r="F707">
        <v>3.8</v>
      </c>
      <c r="G707">
        <v>-121.02370000000001</v>
      </c>
      <c r="H707">
        <v>40.147500000000001</v>
      </c>
      <c r="I707" t="s">
        <v>823</v>
      </c>
    </row>
    <row r="708" spans="2:9" x14ac:dyDescent="0.25">
      <c r="B708" t="s">
        <v>853</v>
      </c>
      <c r="C708" t="s">
        <v>818</v>
      </c>
      <c r="D708" s="1">
        <v>41426.793854166666</v>
      </c>
      <c r="E708">
        <v>0.6</v>
      </c>
      <c r="F708">
        <v>14.4</v>
      </c>
      <c r="G708">
        <v>-122.741</v>
      </c>
      <c r="H708">
        <v>38.794800000000002</v>
      </c>
      <c r="I708" t="s">
        <v>821</v>
      </c>
    </row>
    <row r="709" spans="2:9" x14ac:dyDescent="0.25">
      <c r="B709" t="s">
        <v>854</v>
      </c>
      <c r="C709" t="s">
        <v>818</v>
      </c>
      <c r="D709" s="1">
        <v>41426.827905092592</v>
      </c>
      <c r="E709">
        <v>1.8</v>
      </c>
      <c r="F709">
        <v>6</v>
      </c>
      <c r="G709">
        <v>-120.8092</v>
      </c>
      <c r="H709">
        <v>36.295999999999999</v>
      </c>
      <c r="I709" t="s">
        <v>855</v>
      </c>
    </row>
    <row r="710" spans="2:9" x14ac:dyDescent="0.25">
      <c r="B710" t="s">
        <v>856</v>
      </c>
      <c r="C710" t="s">
        <v>818</v>
      </c>
      <c r="D710" s="1">
        <v>41426.85796296296</v>
      </c>
      <c r="E710">
        <v>3.4</v>
      </c>
      <c r="F710">
        <v>1.7</v>
      </c>
      <c r="G710">
        <v>-122.7627</v>
      </c>
      <c r="H710">
        <v>38.789200000000001</v>
      </c>
      <c r="I710" t="s">
        <v>821</v>
      </c>
    </row>
    <row r="711" spans="2:9" x14ac:dyDescent="0.25">
      <c r="B711" t="s">
        <v>857</v>
      </c>
      <c r="C711" t="s">
        <v>818</v>
      </c>
      <c r="D711" s="1">
        <v>41426.858541666668</v>
      </c>
      <c r="E711">
        <v>1.6</v>
      </c>
      <c r="F711">
        <v>0.6</v>
      </c>
      <c r="G711">
        <v>-122.7608</v>
      </c>
      <c r="H711">
        <v>38.792000000000002</v>
      </c>
      <c r="I711" t="s">
        <v>821</v>
      </c>
    </row>
    <row r="712" spans="2:9" x14ac:dyDescent="0.25">
      <c r="B712" t="s">
        <v>858</v>
      </c>
      <c r="C712" t="s">
        <v>818</v>
      </c>
      <c r="D712" s="1">
        <v>41426.860798611109</v>
      </c>
      <c r="E712">
        <v>1.4</v>
      </c>
      <c r="F712">
        <v>1</v>
      </c>
      <c r="G712">
        <v>-122.77</v>
      </c>
      <c r="H712">
        <v>38.78</v>
      </c>
      <c r="I712" t="s">
        <v>821</v>
      </c>
    </row>
    <row r="713" spans="2:9" x14ac:dyDescent="0.25">
      <c r="B713" t="s">
        <v>859</v>
      </c>
      <c r="C713" t="s">
        <v>818</v>
      </c>
      <c r="D713" s="1">
        <v>41426.87164351852</v>
      </c>
      <c r="E713">
        <v>1.4</v>
      </c>
      <c r="F713">
        <v>2</v>
      </c>
      <c r="G713">
        <v>-122.723</v>
      </c>
      <c r="H713">
        <v>38.756300000000003</v>
      </c>
      <c r="I713" t="s">
        <v>821</v>
      </c>
    </row>
    <row r="714" spans="2:9" x14ac:dyDescent="0.25">
      <c r="B714" t="s">
        <v>860</v>
      </c>
      <c r="C714" t="s">
        <v>818</v>
      </c>
      <c r="D714" s="1">
        <v>41426.917361111111</v>
      </c>
      <c r="E714">
        <v>2.1</v>
      </c>
      <c r="F714">
        <v>4.9000000000000004</v>
      </c>
      <c r="G714">
        <v>-120.59269999999999</v>
      </c>
      <c r="H714">
        <v>36.039000000000001</v>
      </c>
      <c r="I714" t="s">
        <v>834</v>
      </c>
    </row>
    <row r="715" spans="2:9" x14ac:dyDescent="0.25">
      <c r="B715" t="s">
        <v>861</v>
      </c>
      <c r="C715" t="s">
        <v>818</v>
      </c>
      <c r="D715" s="1">
        <v>41426.922592592593</v>
      </c>
      <c r="E715">
        <v>0.9</v>
      </c>
      <c r="F715">
        <v>1.4</v>
      </c>
      <c r="G715">
        <v>-122.717</v>
      </c>
      <c r="H715">
        <v>38.753799999999998</v>
      </c>
      <c r="I715" t="s">
        <v>821</v>
      </c>
    </row>
    <row r="716" spans="2:9" x14ac:dyDescent="0.25">
      <c r="B716" t="s">
        <v>862</v>
      </c>
      <c r="C716" t="s">
        <v>818</v>
      </c>
      <c r="D716" s="1">
        <v>41426.927847222221</v>
      </c>
      <c r="E716">
        <v>1.1000000000000001</v>
      </c>
      <c r="F716">
        <v>2.2000000000000002</v>
      </c>
      <c r="G716">
        <v>-120.6023</v>
      </c>
      <c r="H716">
        <v>36.035299999999999</v>
      </c>
      <c r="I716" t="s">
        <v>834</v>
      </c>
    </row>
    <row r="717" spans="2:9" x14ac:dyDescent="0.25">
      <c r="B717" t="s">
        <v>863</v>
      </c>
      <c r="C717" t="s">
        <v>818</v>
      </c>
      <c r="D717" s="1">
        <v>41426.932916666665</v>
      </c>
      <c r="E717">
        <v>1.2</v>
      </c>
      <c r="F717">
        <v>5.0999999999999996</v>
      </c>
      <c r="G717">
        <v>-120.5945</v>
      </c>
      <c r="H717">
        <v>36.034700000000001</v>
      </c>
      <c r="I717" t="s">
        <v>834</v>
      </c>
    </row>
    <row r="718" spans="2:9" x14ac:dyDescent="0.25">
      <c r="B718" t="s">
        <v>864</v>
      </c>
      <c r="C718" t="s">
        <v>818</v>
      </c>
      <c r="D718" s="1">
        <v>41426.939560185187</v>
      </c>
      <c r="E718">
        <v>1.4</v>
      </c>
      <c r="F718">
        <v>1.5</v>
      </c>
      <c r="G718">
        <v>-120.5628</v>
      </c>
      <c r="H718">
        <v>35.996200000000002</v>
      </c>
      <c r="I718" t="s">
        <v>834</v>
      </c>
    </row>
    <row r="719" spans="2:9" x14ac:dyDescent="0.25">
      <c r="B719" t="s">
        <v>865</v>
      </c>
      <c r="C719" t="s">
        <v>818</v>
      </c>
      <c r="D719" s="1">
        <v>41426.946377314816</v>
      </c>
      <c r="E719">
        <v>1.7</v>
      </c>
      <c r="F719">
        <v>2.8</v>
      </c>
      <c r="G719">
        <v>-123.0277</v>
      </c>
      <c r="H719">
        <v>38.781500000000001</v>
      </c>
      <c r="I719" t="s">
        <v>866</v>
      </c>
    </row>
    <row r="720" spans="2:9" x14ac:dyDescent="0.25">
      <c r="B720" t="s">
        <v>867</v>
      </c>
      <c r="C720" t="s">
        <v>818</v>
      </c>
      <c r="D720" s="1">
        <v>41426.958865740744</v>
      </c>
      <c r="E720">
        <v>3.4</v>
      </c>
      <c r="F720">
        <v>1.4</v>
      </c>
      <c r="G720">
        <v>-122.745</v>
      </c>
      <c r="H720">
        <v>38.7928</v>
      </c>
      <c r="I720" t="s">
        <v>821</v>
      </c>
    </row>
    <row r="721" spans="2:9" x14ac:dyDescent="0.25">
      <c r="B721" t="s">
        <v>868</v>
      </c>
      <c r="C721" t="s">
        <v>818</v>
      </c>
      <c r="D721" s="1">
        <v>41426.960219907407</v>
      </c>
      <c r="E721">
        <v>1.2</v>
      </c>
      <c r="F721">
        <v>2</v>
      </c>
      <c r="G721">
        <v>-122.7222</v>
      </c>
      <c r="H721">
        <v>38.772300000000001</v>
      </c>
      <c r="I721" t="s">
        <v>821</v>
      </c>
    </row>
    <row r="722" spans="2:9" x14ac:dyDescent="0.25">
      <c r="B722" t="s">
        <v>869</v>
      </c>
      <c r="C722" t="s">
        <v>818</v>
      </c>
      <c r="D722" s="1">
        <v>41426.960763888892</v>
      </c>
      <c r="E722">
        <v>0.5</v>
      </c>
      <c r="F722">
        <v>1.4</v>
      </c>
      <c r="G722">
        <v>-122.74850000000001</v>
      </c>
      <c r="H722">
        <v>38.789200000000001</v>
      </c>
      <c r="I722" t="s">
        <v>821</v>
      </c>
    </row>
    <row r="723" spans="2:9" x14ac:dyDescent="0.25">
      <c r="B723" t="s">
        <v>870</v>
      </c>
      <c r="C723" t="s">
        <v>818</v>
      </c>
      <c r="D723" s="1">
        <v>41426.961087962962</v>
      </c>
      <c r="E723">
        <v>0.6</v>
      </c>
      <c r="F723">
        <v>2.2000000000000002</v>
      </c>
      <c r="G723">
        <v>-122.7525</v>
      </c>
      <c r="H723">
        <v>38.770800000000001</v>
      </c>
      <c r="I723" t="s">
        <v>821</v>
      </c>
    </row>
    <row r="724" spans="2:9" x14ac:dyDescent="0.25">
      <c r="B724" t="s">
        <v>871</v>
      </c>
      <c r="C724" t="s">
        <v>818</v>
      </c>
      <c r="D724" s="1">
        <v>41426.969780092593</v>
      </c>
      <c r="E724">
        <v>0.9</v>
      </c>
      <c r="F724">
        <v>1.5</v>
      </c>
      <c r="G724">
        <v>-122.748</v>
      </c>
      <c r="H724">
        <v>38.792499999999997</v>
      </c>
      <c r="I724" t="s">
        <v>821</v>
      </c>
    </row>
    <row r="725" spans="2:9" x14ac:dyDescent="0.25">
      <c r="B725" t="s">
        <v>872</v>
      </c>
      <c r="C725" t="s">
        <v>818</v>
      </c>
      <c r="D725" s="1">
        <v>41426.971817129626</v>
      </c>
      <c r="E725">
        <v>0.9</v>
      </c>
      <c r="F725">
        <v>2.5</v>
      </c>
      <c r="G725">
        <v>-122.8115</v>
      </c>
      <c r="H725">
        <v>38.832000000000001</v>
      </c>
      <c r="I725" t="s">
        <v>819</v>
      </c>
    </row>
    <row r="726" spans="2:9" x14ac:dyDescent="0.25">
      <c r="B726" t="s">
        <v>873</v>
      </c>
      <c r="C726" t="s">
        <v>818</v>
      </c>
      <c r="D726" s="1">
        <v>41427.01253472222</v>
      </c>
      <c r="E726">
        <v>0.9</v>
      </c>
      <c r="F726">
        <v>3.5</v>
      </c>
      <c r="G726">
        <v>-122.80880000000001</v>
      </c>
      <c r="H726">
        <v>38.819699999999997</v>
      </c>
      <c r="I726" t="s">
        <v>821</v>
      </c>
    </row>
    <row r="727" spans="2:9" x14ac:dyDescent="0.25">
      <c r="B727" t="s">
        <v>874</v>
      </c>
      <c r="C727" t="s">
        <v>818</v>
      </c>
      <c r="D727" s="1">
        <v>41427.013726851852</v>
      </c>
      <c r="E727">
        <v>1.7</v>
      </c>
      <c r="F727">
        <v>4.0999999999999996</v>
      </c>
      <c r="G727">
        <v>-121.1352</v>
      </c>
      <c r="H727">
        <v>36.558999999999997</v>
      </c>
      <c r="I727" t="s">
        <v>875</v>
      </c>
    </row>
    <row r="728" spans="2:9" x14ac:dyDescent="0.25">
      <c r="B728" t="s">
        <v>876</v>
      </c>
      <c r="C728" t="s">
        <v>818</v>
      </c>
      <c r="D728" s="1">
        <v>41427.036192129628</v>
      </c>
      <c r="E728">
        <v>1.4</v>
      </c>
      <c r="F728">
        <v>2.1</v>
      </c>
      <c r="G728">
        <v>-120.601</v>
      </c>
      <c r="H728">
        <v>36.032299999999999</v>
      </c>
      <c r="I728" t="s">
        <v>834</v>
      </c>
    </row>
    <row r="729" spans="2:9" x14ac:dyDescent="0.25">
      <c r="B729" t="s">
        <v>877</v>
      </c>
      <c r="C729" t="s">
        <v>818</v>
      </c>
      <c r="D729" s="1">
        <v>41427.062557870369</v>
      </c>
      <c r="E729">
        <v>0.6</v>
      </c>
      <c r="F729">
        <v>3.2</v>
      </c>
      <c r="G729">
        <v>-122.80070000000001</v>
      </c>
      <c r="H729">
        <v>38.798699999999997</v>
      </c>
      <c r="I729" t="s">
        <v>821</v>
      </c>
    </row>
    <row r="730" spans="2:9" x14ac:dyDescent="0.25">
      <c r="B730" t="s">
        <v>878</v>
      </c>
      <c r="C730" t="s">
        <v>818</v>
      </c>
      <c r="D730" s="1">
        <v>41427.067256944443</v>
      </c>
      <c r="E730">
        <v>0.5</v>
      </c>
      <c r="F730">
        <v>0.9</v>
      </c>
      <c r="G730">
        <v>-122.8058</v>
      </c>
      <c r="H730">
        <v>38.802700000000002</v>
      </c>
      <c r="I730" t="s">
        <v>821</v>
      </c>
    </row>
    <row r="731" spans="2:9" x14ac:dyDescent="0.25">
      <c r="B731" t="s">
        <v>879</v>
      </c>
      <c r="C731" t="s">
        <v>818</v>
      </c>
      <c r="D731" s="1">
        <v>41427.082361111112</v>
      </c>
      <c r="E731">
        <v>2.5</v>
      </c>
      <c r="F731">
        <v>10.1</v>
      </c>
      <c r="G731">
        <v>-121.1048</v>
      </c>
      <c r="H731">
        <v>40.216700000000003</v>
      </c>
      <c r="I731" t="s">
        <v>880</v>
      </c>
    </row>
    <row r="732" spans="2:9" x14ac:dyDescent="0.25">
      <c r="B732" t="s">
        <v>881</v>
      </c>
      <c r="C732" t="s">
        <v>818</v>
      </c>
      <c r="D732" s="1">
        <v>41427.090937499997</v>
      </c>
      <c r="E732">
        <v>0.9</v>
      </c>
      <c r="F732">
        <v>3.2</v>
      </c>
      <c r="G732">
        <v>-122.8227</v>
      </c>
      <c r="H732">
        <v>38.817</v>
      </c>
      <c r="I732" t="s">
        <v>821</v>
      </c>
    </row>
    <row r="733" spans="2:9" x14ac:dyDescent="0.25">
      <c r="B733" t="s">
        <v>882</v>
      </c>
      <c r="C733" t="s">
        <v>818</v>
      </c>
      <c r="D733" s="1">
        <v>41427.10361111111</v>
      </c>
      <c r="E733">
        <v>2.1</v>
      </c>
      <c r="F733">
        <v>2.9</v>
      </c>
      <c r="G733">
        <v>-122.77679999999999</v>
      </c>
      <c r="H733">
        <v>38.834800000000001</v>
      </c>
      <c r="I733" t="s">
        <v>819</v>
      </c>
    </row>
    <row r="734" spans="2:9" x14ac:dyDescent="0.25">
      <c r="B734" t="s">
        <v>883</v>
      </c>
      <c r="C734" t="s">
        <v>818</v>
      </c>
      <c r="D734" s="1">
        <v>41427.113391203704</v>
      </c>
      <c r="E734">
        <v>1.1000000000000001</v>
      </c>
      <c r="F734">
        <v>2.7</v>
      </c>
      <c r="G734">
        <v>-122.818</v>
      </c>
      <c r="H734">
        <v>38.811</v>
      </c>
      <c r="I734" t="s">
        <v>821</v>
      </c>
    </row>
    <row r="735" spans="2:9" x14ac:dyDescent="0.25">
      <c r="B735" t="s">
        <v>884</v>
      </c>
      <c r="C735" t="s">
        <v>818</v>
      </c>
      <c r="D735" s="1">
        <v>41427.132835648146</v>
      </c>
      <c r="E735">
        <v>1.2</v>
      </c>
      <c r="F735">
        <v>1.7</v>
      </c>
      <c r="G735">
        <v>-120.6033</v>
      </c>
      <c r="H735">
        <v>36.033299999999997</v>
      </c>
      <c r="I735" t="s">
        <v>834</v>
      </c>
    </row>
    <row r="736" spans="2:9" x14ac:dyDescent="0.25">
      <c r="B736" t="s">
        <v>885</v>
      </c>
      <c r="C736" t="s">
        <v>818</v>
      </c>
      <c r="D736" s="1">
        <v>41427.173194444447</v>
      </c>
      <c r="E736">
        <v>0.9</v>
      </c>
      <c r="F736">
        <v>1</v>
      </c>
      <c r="G736">
        <v>-122.7518</v>
      </c>
      <c r="H736">
        <v>38.795999999999999</v>
      </c>
      <c r="I736" t="s">
        <v>821</v>
      </c>
    </row>
    <row r="737" spans="2:9" x14ac:dyDescent="0.25">
      <c r="B737" t="s">
        <v>886</v>
      </c>
      <c r="C737" t="s">
        <v>818</v>
      </c>
      <c r="D737" s="1">
        <v>41427.227847222224</v>
      </c>
      <c r="E737">
        <v>1.7</v>
      </c>
      <c r="F737">
        <v>6</v>
      </c>
      <c r="G737">
        <v>-121.684</v>
      </c>
      <c r="H737">
        <v>37.435699999999997</v>
      </c>
      <c r="I737" t="s">
        <v>887</v>
      </c>
    </row>
    <row r="738" spans="2:9" x14ac:dyDescent="0.25">
      <c r="B738" t="s">
        <v>888</v>
      </c>
      <c r="C738" t="s">
        <v>818</v>
      </c>
      <c r="D738" s="1">
        <v>41427.251446759263</v>
      </c>
      <c r="E738">
        <v>0.8</v>
      </c>
      <c r="F738">
        <v>4</v>
      </c>
      <c r="G738">
        <v>-122.81019999999999</v>
      </c>
      <c r="H738">
        <v>38.79</v>
      </c>
      <c r="I738" t="s">
        <v>821</v>
      </c>
    </row>
    <row r="739" spans="2:9" x14ac:dyDescent="0.25">
      <c r="B739" t="s">
        <v>889</v>
      </c>
      <c r="C739" t="s">
        <v>818</v>
      </c>
      <c r="D739" s="1">
        <v>41427.252615740741</v>
      </c>
      <c r="E739">
        <v>0.9</v>
      </c>
      <c r="F739">
        <v>3.6</v>
      </c>
      <c r="G739">
        <v>-122.7902</v>
      </c>
      <c r="H739">
        <v>38.820700000000002</v>
      </c>
      <c r="I739" t="s">
        <v>819</v>
      </c>
    </row>
    <row r="740" spans="2:9" x14ac:dyDescent="0.25">
      <c r="B740" t="s">
        <v>890</v>
      </c>
      <c r="C740" t="s">
        <v>818</v>
      </c>
      <c r="D740" s="1">
        <v>41427.257708333331</v>
      </c>
      <c r="E740">
        <v>2.2000000000000002</v>
      </c>
      <c r="F740">
        <v>0</v>
      </c>
      <c r="G740">
        <v>-121.099</v>
      </c>
      <c r="H740">
        <v>40.1967</v>
      </c>
      <c r="I740" t="s">
        <v>880</v>
      </c>
    </row>
    <row r="741" spans="2:9" x14ac:dyDescent="0.25">
      <c r="B741" t="s">
        <v>891</v>
      </c>
      <c r="C741" t="s">
        <v>818</v>
      </c>
      <c r="D741" s="1">
        <v>41427.281006944446</v>
      </c>
      <c r="E741">
        <v>1.2</v>
      </c>
      <c r="F741">
        <v>2.5</v>
      </c>
      <c r="G741">
        <v>-122.82299999999999</v>
      </c>
      <c r="H741">
        <v>38.805799999999998</v>
      </c>
      <c r="I741" t="s">
        <v>821</v>
      </c>
    </row>
    <row r="742" spans="2:9" x14ac:dyDescent="0.25">
      <c r="B742" t="s">
        <v>892</v>
      </c>
      <c r="C742" t="s">
        <v>818</v>
      </c>
      <c r="D742" s="1">
        <v>41427.302083333336</v>
      </c>
      <c r="E742">
        <v>1.6</v>
      </c>
      <c r="F742">
        <v>3.9</v>
      </c>
      <c r="G742">
        <v>-122.3167</v>
      </c>
      <c r="H742">
        <v>37.511200000000002</v>
      </c>
      <c r="I742" t="s">
        <v>893</v>
      </c>
    </row>
    <row r="743" spans="2:9" x14ac:dyDescent="0.25">
      <c r="B743" t="s">
        <v>894</v>
      </c>
      <c r="C743" t="s">
        <v>818</v>
      </c>
      <c r="D743" s="1">
        <v>41427.455555555556</v>
      </c>
      <c r="E743">
        <v>1.8</v>
      </c>
      <c r="F743">
        <v>2.2999999999999998</v>
      </c>
      <c r="G743">
        <v>-122.26300000000001</v>
      </c>
      <c r="H743">
        <v>38.566699999999997</v>
      </c>
      <c r="I743" t="s">
        <v>895</v>
      </c>
    </row>
    <row r="744" spans="2:9" x14ac:dyDescent="0.25">
      <c r="B744" t="s">
        <v>896</v>
      </c>
      <c r="C744" t="s">
        <v>818</v>
      </c>
      <c r="D744" s="1">
        <v>41427.462719907409</v>
      </c>
      <c r="E744">
        <v>1</v>
      </c>
      <c r="F744">
        <v>2.2999999999999998</v>
      </c>
      <c r="G744">
        <v>-122.7403</v>
      </c>
      <c r="H744">
        <v>38.7592</v>
      </c>
      <c r="I744" t="s">
        <v>821</v>
      </c>
    </row>
    <row r="745" spans="2:9" x14ac:dyDescent="0.25">
      <c r="B745" t="s">
        <v>897</v>
      </c>
      <c r="C745" t="s">
        <v>818</v>
      </c>
      <c r="D745" s="1">
        <v>41427.47179398148</v>
      </c>
      <c r="E745">
        <v>1.3</v>
      </c>
      <c r="F745">
        <v>0.9</v>
      </c>
      <c r="G745">
        <v>-118.9092</v>
      </c>
      <c r="H745">
        <v>37.557000000000002</v>
      </c>
      <c r="I745" t="s">
        <v>898</v>
      </c>
    </row>
    <row r="746" spans="2:9" x14ac:dyDescent="0.25">
      <c r="B746" t="s">
        <v>899</v>
      </c>
      <c r="C746" t="s">
        <v>818</v>
      </c>
      <c r="D746" s="1">
        <v>41427.491319444445</v>
      </c>
      <c r="E746">
        <v>0.9</v>
      </c>
      <c r="F746">
        <v>2.7</v>
      </c>
      <c r="G746">
        <v>-122.8122</v>
      </c>
      <c r="H746">
        <v>38.808799999999998</v>
      </c>
      <c r="I746" t="s">
        <v>821</v>
      </c>
    </row>
    <row r="747" spans="2:9" x14ac:dyDescent="0.25">
      <c r="B747" t="s">
        <v>900</v>
      </c>
      <c r="C747" t="s">
        <v>818</v>
      </c>
      <c r="D747" s="1">
        <v>41427.572083333333</v>
      </c>
      <c r="E747">
        <v>1</v>
      </c>
      <c r="F747">
        <v>2.2999999999999998</v>
      </c>
      <c r="G747">
        <v>-122.7642</v>
      </c>
      <c r="H747">
        <v>38.824199999999998</v>
      </c>
      <c r="I747" t="s">
        <v>819</v>
      </c>
    </row>
    <row r="748" spans="2:9" x14ac:dyDescent="0.25">
      <c r="B748" t="s">
        <v>901</v>
      </c>
      <c r="C748" t="s">
        <v>818</v>
      </c>
      <c r="D748" s="1">
        <v>41421.546585648146</v>
      </c>
      <c r="E748">
        <v>2.1</v>
      </c>
      <c r="F748">
        <v>0.8</v>
      </c>
      <c r="G748">
        <v>-121.02370000000001</v>
      </c>
      <c r="H748">
        <v>40.145699999999998</v>
      </c>
      <c r="I748" t="s">
        <v>823</v>
      </c>
    </row>
    <row r="749" spans="2:9" x14ac:dyDescent="0.25">
      <c r="B749" t="s">
        <v>902</v>
      </c>
      <c r="C749" t="s">
        <v>818</v>
      </c>
      <c r="D749" s="1">
        <v>41427.671018518522</v>
      </c>
      <c r="E749">
        <v>1.8</v>
      </c>
      <c r="F749">
        <v>3.1</v>
      </c>
      <c r="G749">
        <v>-121.096</v>
      </c>
      <c r="H749">
        <v>40.171799999999998</v>
      </c>
      <c r="I749" t="s">
        <v>823</v>
      </c>
    </row>
    <row r="750" spans="2:9" x14ac:dyDescent="0.25">
      <c r="B750" t="s">
        <v>903</v>
      </c>
      <c r="C750" t="s">
        <v>818</v>
      </c>
      <c r="D750" s="1">
        <v>41427.681064814817</v>
      </c>
      <c r="E750">
        <v>0.5</v>
      </c>
      <c r="F750">
        <v>0.2</v>
      </c>
      <c r="G750">
        <v>-122.752</v>
      </c>
      <c r="H750">
        <v>38.788200000000003</v>
      </c>
      <c r="I750" t="s">
        <v>821</v>
      </c>
    </row>
    <row r="751" spans="2:9" x14ac:dyDescent="0.25">
      <c r="B751" t="s">
        <v>904</v>
      </c>
      <c r="C751" t="s">
        <v>818</v>
      </c>
      <c r="D751" s="1">
        <v>41421.585763888892</v>
      </c>
      <c r="E751">
        <v>1</v>
      </c>
      <c r="F751">
        <v>3.1</v>
      </c>
      <c r="G751">
        <v>-122.7925</v>
      </c>
      <c r="H751">
        <v>38.8095</v>
      </c>
      <c r="I751" t="s">
        <v>821</v>
      </c>
    </row>
    <row r="752" spans="2:9" x14ac:dyDescent="0.25">
      <c r="B752" t="s">
        <v>905</v>
      </c>
      <c r="C752" t="s">
        <v>818</v>
      </c>
      <c r="D752" s="1">
        <v>41427.690289351849</v>
      </c>
      <c r="E752">
        <v>0.6</v>
      </c>
      <c r="F752">
        <v>2.9</v>
      </c>
      <c r="G752">
        <v>-122.7988</v>
      </c>
      <c r="H752">
        <v>38.841500000000003</v>
      </c>
      <c r="I752" t="s">
        <v>819</v>
      </c>
    </row>
    <row r="753" spans="2:9" x14ac:dyDescent="0.25">
      <c r="B753" t="s">
        <v>906</v>
      </c>
      <c r="C753" t="s">
        <v>818</v>
      </c>
      <c r="D753" s="1">
        <v>41421.634780092594</v>
      </c>
      <c r="E753">
        <v>0.6</v>
      </c>
      <c r="F753">
        <v>0</v>
      </c>
      <c r="G753">
        <v>-122.81780000000001</v>
      </c>
      <c r="H753">
        <v>38.8232</v>
      </c>
      <c r="I753" t="s">
        <v>821</v>
      </c>
    </row>
    <row r="754" spans="2:9" x14ac:dyDescent="0.25">
      <c r="B754" t="s">
        <v>907</v>
      </c>
      <c r="C754" t="s">
        <v>818</v>
      </c>
      <c r="D754" s="1">
        <v>41427.710625</v>
      </c>
      <c r="E754">
        <v>1</v>
      </c>
      <c r="F754">
        <v>2.4</v>
      </c>
      <c r="G754">
        <v>-122.762</v>
      </c>
      <c r="H754">
        <v>38.823799999999999</v>
      </c>
      <c r="I754" t="s">
        <v>819</v>
      </c>
    </row>
    <row r="755" spans="2:9" x14ac:dyDescent="0.25">
      <c r="B755" t="s">
        <v>908</v>
      </c>
      <c r="C755" t="s">
        <v>818</v>
      </c>
      <c r="D755" s="1">
        <v>41421.651238425926</v>
      </c>
      <c r="E755">
        <v>1.8</v>
      </c>
      <c r="F755">
        <v>12.3</v>
      </c>
      <c r="G755">
        <v>-118.949</v>
      </c>
      <c r="H755">
        <v>38.030799999999999</v>
      </c>
      <c r="I755" t="s">
        <v>909</v>
      </c>
    </row>
    <row r="756" spans="2:9" x14ac:dyDescent="0.25">
      <c r="B756" t="s">
        <v>910</v>
      </c>
      <c r="C756" t="s">
        <v>818</v>
      </c>
      <c r="D756" s="1">
        <v>41427.714328703703</v>
      </c>
      <c r="E756">
        <v>0.5</v>
      </c>
      <c r="F756">
        <v>4.3</v>
      </c>
      <c r="G756">
        <v>-122.7898</v>
      </c>
      <c r="H756">
        <v>38.817500000000003</v>
      </c>
      <c r="I756" t="s">
        <v>819</v>
      </c>
    </row>
    <row r="757" spans="2:9" x14ac:dyDescent="0.25">
      <c r="B757" t="s">
        <v>911</v>
      </c>
      <c r="C757" t="s">
        <v>818</v>
      </c>
      <c r="D757" s="1">
        <v>41421.655995370369</v>
      </c>
      <c r="E757">
        <v>2.6</v>
      </c>
      <c r="F757">
        <v>1.3</v>
      </c>
      <c r="G757">
        <v>-121.11750000000001</v>
      </c>
      <c r="H757">
        <v>40.192700000000002</v>
      </c>
      <c r="I757" t="s">
        <v>880</v>
      </c>
    </row>
    <row r="758" spans="2:9" x14ac:dyDescent="0.25">
      <c r="B758" t="s">
        <v>912</v>
      </c>
      <c r="C758" t="s">
        <v>818</v>
      </c>
      <c r="D758" s="1">
        <v>41427.731041666666</v>
      </c>
      <c r="E758">
        <v>0.8</v>
      </c>
      <c r="F758">
        <v>2.9</v>
      </c>
      <c r="G758">
        <v>-122.8065</v>
      </c>
      <c r="H758">
        <v>38.826300000000003</v>
      </c>
      <c r="I758" t="s">
        <v>821</v>
      </c>
    </row>
    <row r="759" spans="2:9" x14ac:dyDescent="0.25">
      <c r="B759" t="s">
        <v>913</v>
      </c>
      <c r="C759" t="s">
        <v>818</v>
      </c>
      <c r="D759" s="1">
        <v>41427.748541666668</v>
      </c>
      <c r="E759">
        <v>0.2</v>
      </c>
      <c r="F759">
        <v>1.5</v>
      </c>
      <c r="G759">
        <v>-122.7992</v>
      </c>
      <c r="H759">
        <v>38.839300000000001</v>
      </c>
      <c r="I759" t="s">
        <v>819</v>
      </c>
    </row>
    <row r="760" spans="2:9" x14ac:dyDescent="0.25">
      <c r="B760" t="s">
        <v>914</v>
      </c>
      <c r="C760" t="s">
        <v>818</v>
      </c>
      <c r="D760" s="1">
        <v>41421.709791666668</v>
      </c>
      <c r="E760">
        <v>1.4</v>
      </c>
      <c r="F760">
        <v>8.1999999999999993</v>
      </c>
      <c r="G760">
        <v>-122.57250000000001</v>
      </c>
      <c r="H760">
        <v>37.7727</v>
      </c>
      <c r="I760" t="s">
        <v>915</v>
      </c>
    </row>
    <row r="761" spans="2:9" x14ac:dyDescent="0.25">
      <c r="B761" t="s">
        <v>916</v>
      </c>
      <c r="C761" t="s">
        <v>818</v>
      </c>
      <c r="D761" s="1">
        <v>41427.774108796293</v>
      </c>
      <c r="E761">
        <v>0.5</v>
      </c>
      <c r="F761">
        <v>2</v>
      </c>
      <c r="G761">
        <v>-122.7657</v>
      </c>
      <c r="H761">
        <v>38.796199999999999</v>
      </c>
      <c r="I761" t="s">
        <v>821</v>
      </c>
    </row>
    <row r="762" spans="2:9" x14ac:dyDescent="0.25">
      <c r="B762" t="s">
        <v>917</v>
      </c>
      <c r="C762" t="s">
        <v>818</v>
      </c>
      <c r="D762" s="1">
        <v>41427.79791666667</v>
      </c>
      <c r="E762">
        <v>0.5</v>
      </c>
      <c r="F762">
        <v>8.6999999999999993</v>
      </c>
      <c r="G762">
        <v>-122.79730000000001</v>
      </c>
      <c r="H762">
        <v>38.804000000000002</v>
      </c>
      <c r="I762" t="s">
        <v>821</v>
      </c>
    </row>
    <row r="763" spans="2:9" x14ac:dyDescent="0.25">
      <c r="B763" t="s">
        <v>918</v>
      </c>
      <c r="C763" t="s">
        <v>818</v>
      </c>
      <c r="D763" s="1">
        <v>41427.81417824074</v>
      </c>
      <c r="E763">
        <v>0.6</v>
      </c>
      <c r="F763">
        <v>2.2000000000000002</v>
      </c>
      <c r="G763">
        <v>-122.8355</v>
      </c>
      <c r="H763">
        <v>38.843800000000002</v>
      </c>
      <c r="I763" t="s">
        <v>819</v>
      </c>
    </row>
    <row r="764" spans="2:9" x14ac:dyDescent="0.25">
      <c r="B764" t="s">
        <v>919</v>
      </c>
      <c r="C764" t="s">
        <v>818</v>
      </c>
      <c r="D764" s="1">
        <v>41427.821122685185</v>
      </c>
      <c r="E764">
        <v>1.4</v>
      </c>
      <c r="F764">
        <v>1.8</v>
      </c>
      <c r="G764">
        <v>-122.78449999999999</v>
      </c>
      <c r="H764">
        <v>38.838999999999999</v>
      </c>
      <c r="I764" t="s">
        <v>819</v>
      </c>
    </row>
    <row r="765" spans="2:9" x14ac:dyDescent="0.25">
      <c r="B765" t="s">
        <v>920</v>
      </c>
      <c r="C765" t="s">
        <v>818</v>
      </c>
      <c r="D765" s="1">
        <v>41427.831759259258</v>
      </c>
      <c r="E765">
        <v>2.1</v>
      </c>
      <c r="F765">
        <v>13.3</v>
      </c>
      <c r="G765">
        <v>-121.018</v>
      </c>
      <c r="H765">
        <v>40.127800000000001</v>
      </c>
      <c r="I765" t="s">
        <v>823</v>
      </c>
    </row>
    <row r="766" spans="2:9" x14ac:dyDescent="0.25">
      <c r="B766" t="s">
        <v>921</v>
      </c>
      <c r="C766" t="s">
        <v>818</v>
      </c>
      <c r="D766" s="1">
        <v>41421.761620370373</v>
      </c>
      <c r="E766">
        <v>2.4</v>
      </c>
      <c r="F766">
        <v>19.3</v>
      </c>
      <c r="G766">
        <v>-121.9603</v>
      </c>
      <c r="H766">
        <v>37.800199999999997</v>
      </c>
      <c r="I766" t="s">
        <v>922</v>
      </c>
    </row>
    <row r="767" spans="2:9" x14ac:dyDescent="0.25">
      <c r="B767" t="s">
        <v>923</v>
      </c>
      <c r="C767" t="s">
        <v>818</v>
      </c>
      <c r="D767" s="1">
        <v>41421.779097222221</v>
      </c>
      <c r="E767">
        <v>2.5</v>
      </c>
      <c r="F767">
        <v>18.899999999999999</v>
      </c>
      <c r="G767">
        <v>-121.9588</v>
      </c>
      <c r="H767">
        <v>37.802999999999997</v>
      </c>
      <c r="I767" t="s">
        <v>922</v>
      </c>
    </row>
    <row r="768" spans="2:9" x14ac:dyDescent="0.25">
      <c r="B768" t="s">
        <v>924</v>
      </c>
      <c r="C768" t="s">
        <v>818</v>
      </c>
      <c r="D768" s="1">
        <v>41421.791388888887</v>
      </c>
      <c r="E768">
        <v>1.4</v>
      </c>
      <c r="F768">
        <v>0</v>
      </c>
      <c r="G768">
        <v>-120.6063</v>
      </c>
      <c r="H768">
        <v>36.024700000000003</v>
      </c>
      <c r="I768" t="s">
        <v>834</v>
      </c>
    </row>
    <row r="769" spans="2:9" x14ac:dyDescent="0.25">
      <c r="B769" t="s">
        <v>925</v>
      </c>
      <c r="C769" t="s">
        <v>818</v>
      </c>
      <c r="D769" s="1">
        <v>41427.862476851849</v>
      </c>
      <c r="E769">
        <v>1.7</v>
      </c>
      <c r="F769">
        <v>15</v>
      </c>
      <c r="G769">
        <v>-122.045</v>
      </c>
      <c r="H769">
        <v>37.971800000000002</v>
      </c>
      <c r="I769" t="s">
        <v>926</v>
      </c>
    </row>
    <row r="770" spans="2:9" x14ac:dyDescent="0.25">
      <c r="B770" t="s">
        <v>927</v>
      </c>
      <c r="C770" t="s">
        <v>818</v>
      </c>
      <c r="D770" s="1">
        <v>41421.840937499997</v>
      </c>
      <c r="E770">
        <v>0</v>
      </c>
      <c r="F770">
        <v>1</v>
      </c>
      <c r="G770">
        <v>-121.0903</v>
      </c>
      <c r="H770">
        <v>40.187199999999997</v>
      </c>
      <c r="I770" t="s">
        <v>823</v>
      </c>
    </row>
    <row r="771" spans="2:9" x14ac:dyDescent="0.25">
      <c r="B771" t="s">
        <v>928</v>
      </c>
      <c r="C771" t="s">
        <v>818</v>
      </c>
      <c r="D771" s="1">
        <v>41421.851041666669</v>
      </c>
      <c r="E771">
        <v>1.1000000000000001</v>
      </c>
      <c r="F771">
        <v>2.4</v>
      </c>
      <c r="G771">
        <v>-122.80419999999999</v>
      </c>
      <c r="H771">
        <v>38.835999999999999</v>
      </c>
      <c r="I771" t="s">
        <v>819</v>
      </c>
    </row>
    <row r="772" spans="2:9" x14ac:dyDescent="0.25">
      <c r="B772" t="s">
        <v>929</v>
      </c>
      <c r="C772" t="s">
        <v>818</v>
      </c>
      <c r="D772" s="1">
        <v>41427.890543981484</v>
      </c>
      <c r="E772">
        <v>1.2</v>
      </c>
      <c r="F772">
        <v>3</v>
      </c>
      <c r="G772">
        <v>-122.81229999999999</v>
      </c>
      <c r="H772">
        <v>38.813699999999997</v>
      </c>
      <c r="I772" t="s">
        <v>821</v>
      </c>
    </row>
    <row r="773" spans="2:9" x14ac:dyDescent="0.25">
      <c r="B773" t="s">
        <v>930</v>
      </c>
      <c r="C773" t="s">
        <v>818</v>
      </c>
      <c r="D773" s="1">
        <v>41427.91133101852</v>
      </c>
      <c r="E773">
        <v>0.9</v>
      </c>
      <c r="F773">
        <v>3.9</v>
      </c>
      <c r="G773">
        <v>-122.813</v>
      </c>
      <c r="H773">
        <v>38.797800000000002</v>
      </c>
      <c r="I773" t="s">
        <v>821</v>
      </c>
    </row>
    <row r="774" spans="2:9" x14ac:dyDescent="0.25">
      <c r="B774" t="s">
        <v>931</v>
      </c>
      <c r="C774" t="s">
        <v>818</v>
      </c>
      <c r="D774" s="1">
        <v>41427.915555555555</v>
      </c>
      <c r="E774">
        <v>0.7</v>
      </c>
      <c r="F774">
        <v>3.1</v>
      </c>
      <c r="G774">
        <v>-122.81</v>
      </c>
      <c r="H774">
        <v>38.812800000000003</v>
      </c>
      <c r="I774" t="s">
        <v>821</v>
      </c>
    </row>
    <row r="775" spans="2:9" x14ac:dyDescent="0.25">
      <c r="B775" t="s">
        <v>932</v>
      </c>
      <c r="C775" t="s">
        <v>818</v>
      </c>
      <c r="D775" s="1">
        <v>41427.938819444447</v>
      </c>
      <c r="E775">
        <v>2.1</v>
      </c>
      <c r="F775">
        <v>1.1000000000000001</v>
      </c>
      <c r="G775">
        <v>-121.0502</v>
      </c>
      <c r="H775">
        <v>40.194800000000001</v>
      </c>
      <c r="I775" t="s">
        <v>823</v>
      </c>
    </row>
    <row r="776" spans="2:9" x14ac:dyDescent="0.25">
      <c r="B776" t="s">
        <v>933</v>
      </c>
      <c r="C776" t="s">
        <v>818</v>
      </c>
      <c r="D776" s="1">
        <v>41427.983865740738</v>
      </c>
      <c r="E776">
        <v>0.5</v>
      </c>
      <c r="F776">
        <v>2.6</v>
      </c>
      <c r="G776">
        <v>-122.7998</v>
      </c>
      <c r="H776">
        <v>38.832700000000003</v>
      </c>
      <c r="I776" t="s">
        <v>819</v>
      </c>
    </row>
    <row r="777" spans="2:9" x14ac:dyDescent="0.25">
      <c r="B777" t="s">
        <v>934</v>
      </c>
      <c r="C777" t="s">
        <v>818</v>
      </c>
      <c r="D777" s="1">
        <v>41421.878449074073</v>
      </c>
      <c r="E777">
        <v>0.6</v>
      </c>
      <c r="F777">
        <v>2.1</v>
      </c>
      <c r="G777">
        <v>-122.82470000000001</v>
      </c>
      <c r="H777">
        <v>38.842199999999998</v>
      </c>
      <c r="I777" t="s">
        <v>819</v>
      </c>
    </row>
    <row r="778" spans="2:9" x14ac:dyDescent="0.25">
      <c r="B778" t="s">
        <v>935</v>
      </c>
      <c r="C778" t="s">
        <v>818</v>
      </c>
      <c r="D778" s="1">
        <v>41427.991898148146</v>
      </c>
      <c r="E778">
        <v>0.6</v>
      </c>
      <c r="F778">
        <v>1.1000000000000001</v>
      </c>
      <c r="G778">
        <v>-122.7992</v>
      </c>
      <c r="H778">
        <v>38.839799999999997</v>
      </c>
      <c r="I778" t="s">
        <v>819</v>
      </c>
    </row>
    <row r="779" spans="2:9" x14ac:dyDescent="0.25">
      <c r="B779" t="s">
        <v>936</v>
      </c>
      <c r="C779" t="s">
        <v>818</v>
      </c>
      <c r="D779" s="1">
        <v>41421.889097222222</v>
      </c>
      <c r="E779">
        <v>1.9</v>
      </c>
      <c r="F779">
        <v>9.6999999999999993</v>
      </c>
      <c r="G779">
        <v>-121.08029999999999</v>
      </c>
      <c r="H779">
        <v>36.557699999999997</v>
      </c>
      <c r="I779" t="s">
        <v>875</v>
      </c>
    </row>
    <row r="780" spans="2:9" x14ac:dyDescent="0.25">
      <c r="B780" t="s">
        <v>937</v>
      </c>
      <c r="C780" t="s">
        <v>818</v>
      </c>
      <c r="D780" s="1">
        <v>41427.993391203701</v>
      </c>
      <c r="E780">
        <v>2.8</v>
      </c>
      <c r="F780">
        <v>0.1</v>
      </c>
      <c r="G780">
        <v>-121.023</v>
      </c>
      <c r="H780">
        <v>40.144799999999996</v>
      </c>
      <c r="I780" t="s">
        <v>823</v>
      </c>
    </row>
    <row r="781" spans="2:9" x14ac:dyDescent="0.25">
      <c r="B781" t="s">
        <v>938</v>
      </c>
      <c r="C781" t="s">
        <v>818</v>
      </c>
      <c r="D781" s="1">
        <v>41421.890833333331</v>
      </c>
      <c r="E781">
        <v>1.1000000000000001</v>
      </c>
      <c r="F781">
        <v>2.7</v>
      </c>
      <c r="G781">
        <v>-122.8087</v>
      </c>
      <c r="H781">
        <v>38.837499999999999</v>
      </c>
      <c r="I781" t="s">
        <v>819</v>
      </c>
    </row>
    <row r="782" spans="2:9" x14ac:dyDescent="0.25">
      <c r="B782" t="s">
        <v>939</v>
      </c>
      <c r="C782" t="s">
        <v>818</v>
      </c>
      <c r="D782" s="1">
        <v>41428.010312500002</v>
      </c>
      <c r="E782">
        <v>0.7</v>
      </c>
      <c r="F782">
        <v>3</v>
      </c>
      <c r="G782">
        <v>-122.81780000000001</v>
      </c>
      <c r="H782">
        <v>38.821300000000001</v>
      </c>
      <c r="I782" t="s">
        <v>821</v>
      </c>
    </row>
    <row r="783" spans="2:9" x14ac:dyDescent="0.25">
      <c r="B783" t="s">
        <v>940</v>
      </c>
      <c r="C783" t="s">
        <v>818</v>
      </c>
      <c r="D783" s="1">
        <v>41428.021874999999</v>
      </c>
      <c r="E783">
        <v>1.9</v>
      </c>
      <c r="F783">
        <v>14.3</v>
      </c>
      <c r="G783">
        <v>-121.0115</v>
      </c>
      <c r="H783">
        <v>40.126199999999997</v>
      </c>
      <c r="I783" t="s">
        <v>823</v>
      </c>
    </row>
    <row r="784" spans="2:9" x14ac:dyDescent="0.25">
      <c r="B784" t="s">
        <v>941</v>
      </c>
      <c r="C784" t="s">
        <v>818</v>
      </c>
      <c r="D784" s="1">
        <v>41421.941446759258</v>
      </c>
      <c r="E784">
        <v>0.5</v>
      </c>
      <c r="F784">
        <v>3.8</v>
      </c>
      <c r="G784">
        <v>-118.9345</v>
      </c>
      <c r="H784">
        <v>37.655700000000003</v>
      </c>
      <c r="I784" t="s">
        <v>898</v>
      </c>
    </row>
    <row r="785" spans="2:9" x14ac:dyDescent="0.25">
      <c r="B785" t="s">
        <v>942</v>
      </c>
      <c r="C785" t="s">
        <v>818</v>
      </c>
      <c r="D785" s="1">
        <v>41428.026608796295</v>
      </c>
      <c r="E785">
        <v>2</v>
      </c>
      <c r="F785">
        <v>5</v>
      </c>
      <c r="G785">
        <v>-121.01130000000001</v>
      </c>
      <c r="H785">
        <v>40.134700000000002</v>
      </c>
      <c r="I785" t="s">
        <v>823</v>
      </c>
    </row>
    <row r="786" spans="2:9" x14ac:dyDescent="0.25">
      <c r="B786" t="s">
        <v>943</v>
      </c>
      <c r="C786" t="s">
        <v>818</v>
      </c>
      <c r="D786" s="1">
        <v>41421.94804398148</v>
      </c>
      <c r="E786">
        <v>1.7</v>
      </c>
      <c r="F786">
        <v>2.9</v>
      </c>
      <c r="G786">
        <v>-121.0378</v>
      </c>
      <c r="H786">
        <v>40.184699999999999</v>
      </c>
      <c r="I786" t="s">
        <v>823</v>
      </c>
    </row>
    <row r="787" spans="2:9" x14ac:dyDescent="0.25">
      <c r="B787" t="s">
        <v>944</v>
      </c>
      <c r="C787" t="s">
        <v>818</v>
      </c>
      <c r="D787" s="1">
        <v>41428.026782407411</v>
      </c>
      <c r="E787">
        <v>1.1000000000000001</v>
      </c>
      <c r="F787">
        <v>3</v>
      </c>
      <c r="G787">
        <v>-122.8038</v>
      </c>
      <c r="H787">
        <v>38.8217</v>
      </c>
      <c r="I787" t="s">
        <v>821</v>
      </c>
    </row>
    <row r="788" spans="2:9" x14ac:dyDescent="0.25">
      <c r="B788" t="s">
        <v>945</v>
      </c>
      <c r="C788" t="s">
        <v>818</v>
      </c>
      <c r="D788" s="1">
        <v>41428.038194444445</v>
      </c>
      <c r="E788">
        <v>0.4</v>
      </c>
      <c r="F788">
        <v>1.4</v>
      </c>
      <c r="G788">
        <v>-122.80880000000001</v>
      </c>
      <c r="H788">
        <v>38.861199999999997</v>
      </c>
      <c r="I788" t="s">
        <v>819</v>
      </c>
    </row>
    <row r="789" spans="2:9" x14ac:dyDescent="0.25">
      <c r="B789" t="s">
        <v>946</v>
      </c>
      <c r="C789" t="s">
        <v>818</v>
      </c>
      <c r="D789" s="1">
        <v>41421.965590277781</v>
      </c>
      <c r="E789">
        <v>1.4</v>
      </c>
      <c r="F789">
        <v>2.8</v>
      </c>
      <c r="G789">
        <v>-122.7998</v>
      </c>
      <c r="H789">
        <v>38.8352</v>
      </c>
      <c r="I789" t="s">
        <v>819</v>
      </c>
    </row>
    <row r="790" spans="2:9" x14ac:dyDescent="0.25">
      <c r="B790" t="s">
        <v>947</v>
      </c>
      <c r="C790" t="s">
        <v>818</v>
      </c>
      <c r="D790" s="1">
        <v>41422.035451388889</v>
      </c>
      <c r="E790">
        <v>1.6</v>
      </c>
      <c r="F790">
        <v>5</v>
      </c>
      <c r="G790">
        <v>-120.7473</v>
      </c>
      <c r="H790">
        <v>36.285299999999999</v>
      </c>
      <c r="I790" t="s">
        <v>855</v>
      </c>
    </row>
    <row r="791" spans="2:9" x14ac:dyDescent="0.25">
      <c r="B791" t="s">
        <v>948</v>
      </c>
      <c r="C791" t="s">
        <v>818</v>
      </c>
      <c r="D791" s="1">
        <v>41428.058923611112</v>
      </c>
      <c r="E791">
        <v>1.7</v>
      </c>
      <c r="F791">
        <v>2.5</v>
      </c>
      <c r="G791">
        <v>-120.9383</v>
      </c>
      <c r="H791">
        <v>40.322200000000002</v>
      </c>
      <c r="I791" t="s">
        <v>880</v>
      </c>
    </row>
    <row r="792" spans="2:9" x14ac:dyDescent="0.25">
      <c r="B792" t="s">
        <v>949</v>
      </c>
      <c r="C792" t="s">
        <v>818</v>
      </c>
      <c r="D792" s="1">
        <v>41422.073298611111</v>
      </c>
      <c r="E792">
        <v>0.6</v>
      </c>
      <c r="F792">
        <v>3.7</v>
      </c>
      <c r="G792">
        <v>-122.8112</v>
      </c>
      <c r="H792">
        <v>38.804200000000002</v>
      </c>
      <c r="I792" t="s">
        <v>821</v>
      </c>
    </row>
    <row r="793" spans="2:9" x14ac:dyDescent="0.25">
      <c r="B793" t="s">
        <v>950</v>
      </c>
      <c r="C793" t="s">
        <v>818</v>
      </c>
      <c r="D793" s="1">
        <v>41422.075925925928</v>
      </c>
      <c r="E793">
        <v>2.5</v>
      </c>
      <c r="F793">
        <v>0.9</v>
      </c>
      <c r="G793">
        <v>-121.0557</v>
      </c>
      <c r="H793">
        <v>40.173200000000001</v>
      </c>
      <c r="I793" t="s">
        <v>823</v>
      </c>
    </row>
    <row r="794" spans="2:9" x14ac:dyDescent="0.25">
      <c r="B794" t="s">
        <v>951</v>
      </c>
      <c r="C794" t="s">
        <v>818</v>
      </c>
      <c r="D794" s="1">
        <v>41428.086493055554</v>
      </c>
      <c r="E794">
        <v>2.2000000000000002</v>
      </c>
      <c r="F794">
        <v>4.8</v>
      </c>
      <c r="G794">
        <v>-121.0528</v>
      </c>
      <c r="H794">
        <v>40.184800000000003</v>
      </c>
      <c r="I794" t="s">
        <v>823</v>
      </c>
    </row>
    <row r="795" spans="2:9" x14ac:dyDescent="0.25">
      <c r="B795" t="s">
        <v>952</v>
      </c>
      <c r="C795" t="s">
        <v>818</v>
      </c>
      <c r="D795" s="1">
        <v>41422.075185185182</v>
      </c>
      <c r="E795">
        <v>0.2</v>
      </c>
      <c r="F795">
        <v>2.6</v>
      </c>
      <c r="G795">
        <v>-119.0412</v>
      </c>
      <c r="H795">
        <v>37.643300000000004</v>
      </c>
      <c r="I795" t="s">
        <v>898</v>
      </c>
    </row>
    <row r="796" spans="2:9" x14ac:dyDescent="0.25">
      <c r="B796" t="s">
        <v>953</v>
      </c>
      <c r="C796" t="s">
        <v>818</v>
      </c>
      <c r="D796" s="1">
        <v>41428.12159722222</v>
      </c>
      <c r="E796">
        <v>2.2999999999999998</v>
      </c>
      <c r="F796">
        <v>0.7</v>
      </c>
      <c r="G796">
        <v>-121.0882</v>
      </c>
      <c r="H796">
        <v>40.199199999999998</v>
      </c>
      <c r="I796" t="s">
        <v>880</v>
      </c>
    </row>
    <row r="797" spans="2:9" x14ac:dyDescent="0.25">
      <c r="B797" t="s">
        <v>954</v>
      </c>
      <c r="C797" t="s">
        <v>818</v>
      </c>
      <c r="D797" s="1">
        <v>41422.088206018518</v>
      </c>
      <c r="E797">
        <v>1.3</v>
      </c>
      <c r="F797">
        <v>3</v>
      </c>
      <c r="G797">
        <v>-122.7272</v>
      </c>
      <c r="H797">
        <v>38.787799999999997</v>
      </c>
      <c r="I797" t="s">
        <v>821</v>
      </c>
    </row>
    <row r="798" spans="2:9" x14ac:dyDescent="0.25">
      <c r="B798" t="s">
        <v>955</v>
      </c>
      <c r="C798" t="s">
        <v>818</v>
      </c>
      <c r="D798" s="1">
        <v>41422.119641203702</v>
      </c>
      <c r="E798">
        <v>1</v>
      </c>
      <c r="F798">
        <v>2.8</v>
      </c>
      <c r="G798">
        <v>-122.8122</v>
      </c>
      <c r="H798">
        <v>38.8367</v>
      </c>
      <c r="I798" t="s">
        <v>819</v>
      </c>
    </row>
    <row r="799" spans="2:9" x14ac:dyDescent="0.25">
      <c r="B799" t="s">
        <v>956</v>
      </c>
      <c r="C799" t="s">
        <v>818</v>
      </c>
      <c r="D799" s="1">
        <v>41428.155173611114</v>
      </c>
      <c r="E799">
        <v>2.2999999999999998</v>
      </c>
      <c r="F799">
        <v>2.9</v>
      </c>
      <c r="G799">
        <v>-122.8138</v>
      </c>
      <c r="H799">
        <v>38.8125</v>
      </c>
      <c r="I799" t="s">
        <v>821</v>
      </c>
    </row>
    <row r="800" spans="2:9" x14ac:dyDescent="0.25">
      <c r="B800" t="s">
        <v>957</v>
      </c>
      <c r="C800" t="s">
        <v>818</v>
      </c>
      <c r="D800" s="1">
        <v>41422.138391203705</v>
      </c>
      <c r="E800">
        <v>2.2000000000000002</v>
      </c>
      <c r="F800">
        <v>5.2</v>
      </c>
      <c r="G800">
        <v>-121.03570000000001</v>
      </c>
      <c r="H800">
        <v>40.119</v>
      </c>
      <c r="I800" t="s">
        <v>823</v>
      </c>
    </row>
    <row r="801" spans="2:9" x14ac:dyDescent="0.25">
      <c r="B801" t="s">
        <v>958</v>
      </c>
      <c r="C801" t="s">
        <v>818</v>
      </c>
      <c r="D801" s="1">
        <v>41428.159224537034</v>
      </c>
      <c r="E801">
        <v>0.6</v>
      </c>
      <c r="F801">
        <v>5.4</v>
      </c>
      <c r="G801">
        <v>-122.81399999999999</v>
      </c>
      <c r="H801">
        <v>38.811300000000003</v>
      </c>
      <c r="I801" t="s">
        <v>821</v>
      </c>
    </row>
    <row r="802" spans="2:9" x14ac:dyDescent="0.25">
      <c r="B802" t="s">
        <v>959</v>
      </c>
      <c r="C802" t="s">
        <v>818</v>
      </c>
      <c r="D802" s="1">
        <v>41428.163391203707</v>
      </c>
      <c r="E802">
        <v>1.1000000000000001</v>
      </c>
      <c r="F802">
        <v>2.8</v>
      </c>
      <c r="G802">
        <v>-122.795</v>
      </c>
      <c r="H802">
        <v>38.813200000000002</v>
      </c>
      <c r="I802" t="s">
        <v>821</v>
      </c>
    </row>
    <row r="803" spans="2:9" x14ac:dyDescent="0.25">
      <c r="B803" t="s">
        <v>960</v>
      </c>
      <c r="C803" t="s">
        <v>818</v>
      </c>
      <c r="D803" s="1">
        <v>41422.197546296295</v>
      </c>
      <c r="E803">
        <v>0.4</v>
      </c>
      <c r="F803">
        <v>2.8</v>
      </c>
      <c r="G803">
        <v>-122.8147</v>
      </c>
      <c r="H803">
        <v>38.819299999999998</v>
      </c>
      <c r="I803" t="s">
        <v>821</v>
      </c>
    </row>
    <row r="804" spans="2:9" x14ac:dyDescent="0.25">
      <c r="B804" t="s">
        <v>961</v>
      </c>
      <c r="C804" t="s">
        <v>818</v>
      </c>
      <c r="D804" s="1">
        <v>41428.191342592596</v>
      </c>
      <c r="E804">
        <v>1.4</v>
      </c>
      <c r="F804">
        <v>3.7</v>
      </c>
      <c r="G804">
        <v>-122.8145</v>
      </c>
      <c r="H804">
        <v>38.796799999999998</v>
      </c>
      <c r="I804" t="s">
        <v>821</v>
      </c>
    </row>
    <row r="805" spans="2:9" x14ac:dyDescent="0.25">
      <c r="B805" t="s">
        <v>962</v>
      </c>
      <c r="C805" t="s">
        <v>818</v>
      </c>
      <c r="D805" s="1">
        <v>41428.192754629628</v>
      </c>
      <c r="E805">
        <v>2.6</v>
      </c>
      <c r="F805">
        <v>7.1</v>
      </c>
      <c r="G805">
        <v>-122.25700000000001</v>
      </c>
      <c r="H805">
        <v>38.4373</v>
      </c>
      <c r="I805" t="s">
        <v>963</v>
      </c>
    </row>
    <row r="806" spans="2:9" x14ac:dyDescent="0.25">
      <c r="B806" t="s">
        <v>964</v>
      </c>
      <c r="C806" t="s">
        <v>818</v>
      </c>
      <c r="D806" s="1">
        <v>41428.200439814813</v>
      </c>
      <c r="E806">
        <v>1</v>
      </c>
      <c r="F806">
        <v>2.8</v>
      </c>
      <c r="G806">
        <v>-122.813</v>
      </c>
      <c r="H806">
        <v>38.796500000000002</v>
      </c>
      <c r="I806" t="s">
        <v>821</v>
      </c>
    </row>
    <row r="807" spans="2:9" x14ac:dyDescent="0.25">
      <c r="B807" t="s">
        <v>965</v>
      </c>
      <c r="C807" t="s">
        <v>818</v>
      </c>
      <c r="D807" s="1">
        <v>41422.227476851855</v>
      </c>
      <c r="E807">
        <v>2</v>
      </c>
      <c r="F807">
        <v>1.3</v>
      </c>
      <c r="G807">
        <v>-121.03530000000001</v>
      </c>
      <c r="H807">
        <v>40.116999999999997</v>
      </c>
      <c r="I807" t="s">
        <v>823</v>
      </c>
    </row>
    <row r="808" spans="2:9" x14ac:dyDescent="0.25">
      <c r="B808" t="s">
        <v>966</v>
      </c>
      <c r="C808" t="s">
        <v>818</v>
      </c>
      <c r="D808" s="1">
        <v>41422.238263888888</v>
      </c>
      <c r="E808">
        <v>1.2</v>
      </c>
      <c r="F808">
        <v>1.5</v>
      </c>
      <c r="G808">
        <v>-122.7593</v>
      </c>
      <c r="H808">
        <v>38.7928</v>
      </c>
      <c r="I808" t="s">
        <v>821</v>
      </c>
    </row>
    <row r="809" spans="2:9" x14ac:dyDescent="0.25">
      <c r="B809" t="s">
        <v>967</v>
      </c>
      <c r="C809" t="s">
        <v>818</v>
      </c>
      <c r="D809" s="1">
        <v>41428.231770833336</v>
      </c>
      <c r="E809">
        <v>0.8</v>
      </c>
      <c r="F809">
        <v>3.4</v>
      </c>
      <c r="G809">
        <v>-122.80200000000001</v>
      </c>
      <c r="H809">
        <v>38.794800000000002</v>
      </c>
      <c r="I809" t="s">
        <v>821</v>
      </c>
    </row>
    <row r="810" spans="2:9" x14ac:dyDescent="0.25">
      <c r="B810" t="s">
        <v>968</v>
      </c>
      <c r="C810" t="s">
        <v>818</v>
      </c>
      <c r="D810" s="1">
        <v>41428.240474537037</v>
      </c>
      <c r="E810">
        <v>0.9</v>
      </c>
      <c r="F810">
        <v>2.5</v>
      </c>
      <c r="G810">
        <v>-122.7987</v>
      </c>
      <c r="H810">
        <v>38.813699999999997</v>
      </c>
      <c r="I810" t="s">
        <v>821</v>
      </c>
    </row>
    <row r="811" spans="2:9" x14ac:dyDescent="0.25">
      <c r="B811" t="s">
        <v>969</v>
      </c>
      <c r="C811" t="s">
        <v>818</v>
      </c>
      <c r="D811" s="1">
        <v>41428.241747685184</v>
      </c>
      <c r="E811">
        <v>1.1000000000000001</v>
      </c>
      <c r="F811">
        <v>3.7</v>
      </c>
      <c r="G811">
        <v>-122.8147</v>
      </c>
      <c r="H811">
        <v>38.795200000000001</v>
      </c>
      <c r="I811" t="s">
        <v>821</v>
      </c>
    </row>
    <row r="812" spans="2:9" x14ac:dyDescent="0.25">
      <c r="B812" t="s">
        <v>970</v>
      </c>
      <c r="C812" t="s">
        <v>818</v>
      </c>
      <c r="D812" s="1">
        <v>41428.243622685186</v>
      </c>
      <c r="E812">
        <v>0.9</v>
      </c>
      <c r="F812">
        <v>3.1</v>
      </c>
      <c r="G812">
        <v>-122.7987</v>
      </c>
      <c r="H812">
        <v>38.818199999999997</v>
      </c>
      <c r="I812" t="s">
        <v>821</v>
      </c>
    </row>
    <row r="813" spans="2:9" x14ac:dyDescent="0.25">
      <c r="B813" t="s">
        <v>971</v>
      </c>
      <c r="C813" t="s">
        <v>818</v>
      </c>
      <c r="D813" s="1">
        <v>41422.286469907405</v>
      </c>
      <c r="E813">
        <v>2</v>
      </c>
      <c r="F813">
        <v>0</v>
      </c>
      <c r="G813">
        <v>-121.0767</v>
      </c>
      <c r="H813">
        <v>40.205500000000001</v>
      </c>
      <c r="I813" t="s">
        <v>880</v>
      </c>
    </row>
    <row r="814" spans="2:9" x14ac:dyDescent="0.25">
      <c r="B814" t="s">
        <v>972</v>
      </c>
      <c r="C814" t="s">
        <v>818</v>
      </c>
      <c r="D814" s="1">
        <v>41428.24496527778</v>
      </c>
      <c r="E814">
        <v>0.6</v>
      </c>
      <c r="F814">
        <v>2.6</v>
      </c>
      <c r="G814">
        <v>-122.8075</v>
      </c>
      <c r="H814">
        <v>38.835299999999997</v>
      </c>
      <c r="I814" t="s">
        <v>819</v>
      </c>
    </row>
    <row r="815" spans="2:9" x14ac:dyDescent="0.25">
      <c r="B815" t="s">
        <v>973</v>
      </c>
      <c r="C815" t="s">
        <v>818</v>
      </c>
      <c r="D815" s="1">
        <v>41422.291493055556</v>
      </c>
      <c r="E815">
        <v>0.6</v>
      </c>
      <c r="F815">
        <v>4.3</v>
      </c>
      <c r="G815">
        <v>-122.83369999999999</v>
      </c>
      <c r="H815">
        <v>38.817300000000003</v>
      </c>
      <c r="I815" t="s">
        <v>821</v>
      </c>
    </row>
    <row r="816" spans="2:9" x14ac:dyDescent="0.25">
      <c r="B816" t="s">
        <v>974</v>
      </c>
      <c r="C816" t="s">
        <v>818</v>
      </c>
      <c r="D816" s="1">
        <v>41428.246770833335</v>
      </c>
      <c r="E816">
        <v>0.5</v>
      </c>
      <c r="F816">
        <v>0</v>
      </c>
      <c r="G816">
        <v>-122.80670000000001</v>
      </c>
      <c r="H816">
        <v>38.832500000000003</v>
      </c>
      <c r="I816" t="s">
        <v>819</v>
      </c>
    </row>
    <row r="817" spans="2:9" x14ac:dyDescent="0.25">
      <c r="B817" t="s">
        <v>975</v>
      </c>
      <c r="C817" t="s">
        <v>818</v>
      </c>
      <c r="D817" s="1">
        <v>41422.306469907409</v>
      </c>
      <c r="E817">
        <v>2.4</v>
      </c>
      <c r="F817">
        <v>5.6</v>
      </c>
      <c r="G817">
        <v>-121.03449999999999</v>
      </c>
      <c r="H817">
        <v>40.118299999999998</v>
      </c>
      <c r="I817" t="s">
        <v>823</v>
      </c>
    </row>
    <row r="818" spans="2:9" x14ac:dyDescent="0.25">
      <c r="B818" t="s">
        <v>976</v>
      </c>
      <c r="C818" t="s">
        <v>818</v>
      </c>
      <c r="D818" s="1">
        <v>41422.342673611114</v>
      </c>
      <c r="E818">
        <v>0.6</v>
      </c>
      <c r="F818">
        <v>2.2000000000000002</v>
      </c>
      <c r="G818">
        <v>-122.8158</v>
      </c>
      <c r="H818">
        <v>38.816800000000001</v>
      </c>
      <c r="I818" t="s">
        <v>821</v>
      </c>
    </row>
    <row r="819" spans="2:9" x14ac:dyDescent="0.25">
      <c r="B819" t="s">
        <v>977</v>
      </c>
      <c r="C819" t="s">
        <v>818</v>
      </c>
      <c r="D819" s="1">
        <v>41428.290682870371</v>
      </c>
      <c r="E819">
        <v>0.6</v>
      </c>
      <c r="F819">
        <v>1.9</v>
      </c>
      <c r="G819">
        <v>-122.79730000000001</v>
      </c>
      <c r="H819">
        <v>38.831200000000003</v>
      </c>
      <c r="I819" t="s">
        <v>819</v>
      </c>
    </row>
    <row r="820" spans="2:9" x14ac:dyDescent="0.25">
      <c r="B820" t="s">
        <v>978</v>
      </c>
      <c r="C820" t="s">
        <v>818</v>
      </c>
      <c r="D820" s="1">
        <v>41428.298275462963</v>
      </c>
      <c r="E820">
        <v>0.5</v>
      </c>
      <c r="F820">
        <v>3.1</v>
      </c>
      <c r="G820">
        <v>-122.81180000000001</v>
      </c>
      <c r="H820">
        <v>38.811799999999998</v>
      </c>
      <c r="I820" t="s">
        <v>821</v>
      </c>
    </row>
    <row r="821" spans="2:9" x14ac:dyDescent="0.25">
      <c r="B821" t="s">
        <v>979</v>
      </c>
      <c r="C821" t="s">
        <v>818</v>
      </c>
      <c r="D821" s="1">
        <v>41422.352349537039</v>
      </c>
      <c r="E821">
        <v>1.2</v>
      </c>
      <c r="F821">
        <v>3</v>
      </c>
      <c r="G821">
        <v>-122.8263</v>
      </c>
      <c r="H821">
        <v>38.839199999999998</v>
      </c>
      <c r="I821" t="s">
        <v>819</v>
      </c>
    </row>
    <row r="822" spans="2:9" x14ac:dyDescent="0.25">
      <c r="B822" t="s">
        <v>980</v>
      </c>
      <c r="C822" t="s">
        <v>818</v>
      </c>
      <c r="D822" s="1">
        <v>41428.307523148149</v>
      </c>
      <c r="E822">
        <v>0.5</v>
      </c>
      <c r="F822">
        <v>1.7</v>
      </c>
      <c r="G822">
        <v>-122.8173</v>
      </c>
      <c r="H822">
        <v>38.849699999999999</v>
      </c>
      <c r="I822" t="s">
        <v>819</v>
      </c>
    </row>
    <row r="823" spans="2:9" x14ac:dyDescent="0.25">
      <c r="B823" t="s">
        <v>981</v>
      </c>
      <c r="C823" t="s">
        <v>818</v>
      </c>
      <c r="D823" s="1">
        <v>41428.322962962964</v>
      </c>
      <c r="E823">
        <v>2.4</v>
      </c>
      <c r="F823">
        <v>0.7</v>
      </c>
      <c r="G823">
        <v>-121.0907</v>
      </c>
      <c r="H823">
        <v>40.165500000000002</v>
      </c>
      <c r="I823" t="s">
        <v>823</v>
      </c>
    </row>
    <row r="824" spans="2:9" x14ac:dyDescent="0.25">
      <c r="B824" t="s">
        <v>982</v>
      </c>
      <c r="C824" t="s">
        <v>818</v>
      </c>
      <c r="D824" s="1">
        <v>41422.378969907404</v>
      </c>
      <c r="E824">
        <v>1.8</v>
      </c>
      <c r="F824">
        <v>4.2</v>
      </c>
      <c r="G824">
        <v>-121.0492</v>
      </c>
      <c r="H824">
        <v>40.1755</v>
      </c>
      <c r="I824" t="s">
        <v>823</v>
      </c>
    </row>
    <row r="825" spans="2:9" x14ac:dyDescent="0.25">
      <c r="B825" t="s">
        <v>983</v>
      </c>
      <c r="C825" t="s">
        <v>818</v>
      </c>
      <c r="D825" s="1">
        <v>41422.382905092592</v>
      </c>
      <c r="E825">
        <v>1.1000000000000001</v>
      </c>
      <c r="F825">
        <v>3</v>
      </c>
      <c r="G825">
        <v>-122.8242</v>
      </c>
      <c r="H825">
        <v>38.824199999999998</v>
      </c>
      <c r="I825" t="s">
        <v>821</v>
      </c>
    </row>
    <row r="826" spans="2:9" x14ac:dyDescent="0.25">
      <c r="B826" t="s">
        <v>984</v>
      </c>
      <c r="C826" t="s">
        <v>818</v>
      </c>
      <c r="D826" s="1">
        <v>41422.400787037041</v>
      </c>
      <c r="E826">
        <v>0.4</v>
      </c>
      <c r="F826">
        <v>2.6</v>
      </c>
      <c r="G826">
        <v>-122.7222</v>
      </c>
      <c r="H826">
        <v>38.752299999999998</v>
      </c>
      <c r="I826" t="s">
        <v>821</v>
      </c>
    </row>
    <row r="827" spans="2:9" x14ac:dyDescent="0.25">
      <c r="B827" t="s">
        <v>985</v>
      </c>
      <c r="C827" t="s">
        <v>818</v>
      </c>
      <c r="D827" s="1">
        <v>41422.407141203701</v>
      </c>
      <c r="E827">
        <v>2.2999999999999998</v>
      </c>
      <c r="F827">
        <v>20.399999999999999</v>
      </c>
      <c r="G827">
        <v>-124.5877</v>
      </c>
      <c r="H827">
        <v>40.298299999999998</v>
      </c>
      <c r="I827" t="s">
        <v>986</v>
      </c>
    </row>
    <row r="828" spans="2:9" x14ac:dyDescent="0.25">
      <c r="B828" t="s">
        <v>987</v>
      </c>
      <c r="C828" t="s">
        <v>818</v>
      </c>
      <c r="D828" s="1">
        <v>41422.402615740742</v>
      </c>
      <c r="E828">
        <v>1.8</v>
      </c>
      <c r="F828">
        <v>2.5</v>
      </c>
      <c r="G828">
        <v>-121.0565</v>
      </c>
      <c r="H828">
        <v>40.161499999999997</v>
      </c>
      <c r="I828" t="s">
        <v>823</v>
      </c>
    </row>
    <row r="829" spans="2:9" x14ac:dyDescent="0.25">
      <c r="B829" t="s">
        <v>988</v>
      </c>
      <c r="C829" t="s">
        <v>818</v>
      </c>
      <c r="D829" s="1">
        <v>41422.417754629627</v>
      </c>
      <c r="E829">
        <v>1.1000000000000001</v>
      </c>
      <c r="F829">
        <v>3.2</v>
      </c>
      <c r="G829">
        <v>-122.8142</v>
      </c>
      <c r="H829">
        <v>38.796500000000002</v>
      </c>
      <c r="I829" t="s">
        <v>821</v>
      </c>
    </row>
    <row r="830" spans="2:9" x14ac:dyDescent="0.25">
      <c r="B830" t="s">
        <v>989</v>
      </c>
      <c r="C830" t="s">
        <v>818</v>
      </c>
      <c r="D830" s="1">
        <v>41422.430532407408</v>
      </c>
      <c r="E830">
        <v>0.3</v>
      </c>
      <c r="F830">
        <v>6.5</v>
      </c>
      <c r="G830">
        <v>-118.8693</v>
      </c>
      <c r="H830">
        <v>37.6708</v>
      </c>
      <c r="I830" t="s">
        <v>898</v>
      </c>
    </row>
    <row r="831" spans="2:9" x14ac:dyDescent="0.25">
      <c r="B831" t="s">
        <v>990</v>
      </c>
      <c r="C831" t="s">
        <v>818</v>
      </c>
      <c r="D831" s="1">
        <v>41422.430092592593</v>
      </c>
      <c r="E831">
        <v>0.2</v>
      </c>
      <c r="F831">
        <v>4.5999999999999996</v>
      </c>
      <c r="G831">
        <v>-118.8687</v>
      </c>
      <c r="H831">
        <v>37.659700000000001</v>
      </c>
      <c r="I831" t="s">
        <v>898</v>
      </c>
    </row>
    <row r="832" spans="2:9" x14ac:dyDescent="0.25">
      <c r="B832" t="s">
        <v>991</v>
      </c>
      <c r="C832" t="s">
        <v>818</v>
      </c>
      <c r="D832" s="1">
        <v>41428.374027777776</v>
      </c>
      <c r="E832">
        <v>1.8</v>
      </c>
      <c r="F832">
        <v>4.9000000000000004</v>
      </c>
      <c r="G832">
        <v>-121.0372</v>
      </c>
      <c r="H832">
        <v>40.189</v>
      </c>
      <c r="I832" t="s">
        <v>823</v>
      </c>
    </row>
    <row r="833" spans="2:9" x14ac:dyDescent="0.25">
      <c r="B833" t="s">
        <v>992</v>
      </c>
      <c r="C833" t="s">
        <v>818</v>
      </c>
      <c r="D833" s="1">
        <v>41428.400266203702</v>
      </c>
      <c r="E833">
        <v>1.1000000000000001</v>
      </c>
      <c r="F833">
        <v>2.5</v>
      </c>
      <c r="G833">
        <v>-122.81319999999999</v>
      </c>
      <c r="H833">
        <v>38.814999999999998</v>
      </c>
      <c r="I833" t="s">
        <v>821</v>
      </c>
    </row>
    <row r="834" spans="2:9" x14ac:dyDescent="0.25">
      <c r="B834" t="s">
        <v>993</v>
      </c>
      <c r="C834" t="s">
        <v>818</v>
      </c>
      <c r="D834" s="1">
        <v>41428.420416666668</v>
      </c>
      <c r="E834">
        <v>0.4</v>
      </c>
      <c r="F834">
        <v>1.7</v>
      </c>
      <c r="G834">
        <v>-122.8052</v>
      </c>
      <c r="H834">
        <v>38.840200000000003</v>
      </c>
      <c r="I834" t="s">
        <v>819</v>
      </c>
    </row>
    <row r="835" spans="2:9" x14ac:dyDescent="0.25">
      <c r="B835" t="s">
        <v>994</v>
      </c>
      <c r="C835" t="s">
        <v>818</v>
      </c>
      <c r="D835" s="1">
        <v>41422.447141203702</v>
      </c>
      <c r="E835">
        <v>1.2</v>
      </c>
      <c r="F835">
        <v>3</v>
      </c>
      <c r="G835">
        <v>-122.798</v>
      </c>
      <c r="H835">
        <v>38.837499999999999</v>
      </c>
      <c r="I835" t="s">
        <v>819</v>
      </c>
    </row>
    <row r="836" spans="2:9" x14ac:dyDescent="0.25">
      <c r="B836" t="s">
        <v>995</v>
      </c>
      <c r="C836" t="s">
        <v>818</v>
      </c>
      <c r="D836" s="1">
        <v>41428.441782407404</v>
      </c>
      <c r="E836">
        <v>0.6</v>
      </c>
      <c r="F836">
        <v>9.4</v>
      </c>
      <c r="G836">
        <v>-122.8173</v>
      </c>
      <c r="H836">
        <v>38.811500000000002</v>
      </c>
      <c r="I836" t="s">
        <v>821</v>
      </c>
    </row>
    <row r="837" spans="2:9" x14ac:dyDescent="0.25">
      <c r="B837" t="s">
        <v>996</v>
      </c>
      <c r="C837" t="s">
        <v>818</v>
      </c>
      <c r="D837" s="1">
        <v>41422.450960648152</v>
      </c>
      <c r="E837">
        <v>2.1</v>
      </c>
      <c r="F837">
        <v>3.7</v>
      </c>
      <c r="G837">
        <v>-122.81399999999999</v>
      </c>
      <c r="H837">
        <v>38.795999999999999</v>
      </c>
      <c r="I837" t="s">
        <v>821</v>
      </c>
    </row>
    <row r="838" spans="2:9" x14ac:dyDescent="0.25">
      <c r="B838" t="s">
        <v>997</v>
      </c>
      <c r="C838" t="s">
        <v>818</v>
      </c>
      <c r="D838" s="1">
        <v>41428.476990740739</v>
      </c>
      <c r="E838">
        <v>1.2</v>
      </c>
      <c r="F838">
        <v>4.8</v>
      </c>
      <c r="G838">
        <v>-122.8145</v>
      </c>
      <c r="H838">
        <v>38.808</v>
      </c>
      <c r="I838" t="s">
        <v>821</v>
      </c>
    </row>
    <row r="839" spans="2:9" x14ac:dyDescent="0.25">
      <c r="B839" t="s">
        <v>998</v>
      </c>
      <c r="C839" t="s">
        <v>818</v>
      </c>
      <c r="D839" s="1">
        <v>41422.459374999999</v>
      </c>
      <c r="E839">
        <v>0.6</v>
      </c>
      <c r="F839">
        <v>4</v>
      </c>
      <c r="G839">
        <v>-122.7997</v>
      </c>
      <c r="H839">
        <v>38.796500000000002</v>
      </c>
      <c r="I839" t="s">
        <v>821</v>
      </c>
    </row>
    <row r="840" spans="2:9" x14ac:dyDescent="0.25">
      <c r="B840" t="s">
        <v>999</v>
      </c>
      <c r="C840" t="s">
        <v>818</v>
      </c>
      <c r="D840" s="1">
        <v>41428.490057870367</v>
      </c>
      <c r="E840">
        <v>1.4</v>
      </c>
      <c r="F840">
        <v>1.6</v>
      </c>
      <c r="G840">
        <v>-122.80029999999999</v>
      </c>
      <c r="H840">
        <v>38.869500000000002</v>
      </c>
      <c r="I840" t="s">
        <v>819</v>
      </c>
    </row>
    <row r="841" spans="2:9" x14ac:dyDescent="0.25">
      <c r="B841" t="s">
        <v>1000</v>
      </c>
      <c r="C841" t="s">
        <v>818</v>
      </c>
      <c r="D841" s="1">
        <v>41422.465046296296</v>
      </c>
      <c r="E841">
        <v>0.8</v>
      </c>
      <c r="F841">
        <v>3.7</v>
      </c>
      <c r="G841">
        <v>-122.8142</v>
      </c>
      <c r="H841">
        <v>38.795000000000002</v>
      </c>
      <c r="I841" t="s">
        <v>821</v>
      </c>
    </row>
    <row r="842" spans="2:9" x14ac:dyDescent="0.25">
      <c r="B842" t="s">
        <v>1001</v>
      </c>
      <c r="C842" t="s">
        <v>818</v>
      </c>
      <c r="D842" s="1">
        <v>41428.490370370368</v>
      </c>
      <c r="E842">
        <v>0.8</v>
      </c>
      <c r="F842">
        <v>3</v>
      </c>
      <c r="G842">
        <v>-122.7955</v>
      </c>
      <c r="H842">
        <v>38.8232</v>
      </c>
      <c r="I842" t="s">
        <v>819</v>
      </c>
    </row>
    <row r="843" spans="2:9" x14ac:dyDescent="0.25">
      <c r="B843" t="s">
        <v>1002</v>
      </c>
      <c r="C843" t="s">
        <v>818</v>
      </c>
      <c r="D843" s="1">
        <v>41422.473090277781</v>
      </c>
      <c r="E843">
        <v>0.5</v>
      </c>
      <c r="F843">
        <v>2.5</v>
      </c>
      <c r="G843">
        <v>-122.8717</v>
      </c>
      <c r="H843">
        <v>38.826300000000003</v>
      </c>
      <c r="I843" t="s">
        <v>821</v>
      </c>
    </row>
    <row r="844" spans="2:9" x14ac:dyDescent="0.25">
      <c r="B844" t="s">
        <v>1003</v>
      </c>
      <c r="C844" t="s">
        <v>818</v>
      </c>
      <c r="D844" s="1">
        <v>41422.501064814816</v>
      </c>
      <c r="E844">
        <v>0.9</v>
      </c>
      <c r="F844">
        <v>3.4</v>
      </c>
      <c r="G844">
        <v>-122.81270000000001</v>
      </c>
      <c r="H844">
        <v>38.797499999999999</v>
      </c>
      <c r="I844" t="s">
        <v>821</v>
      </c>
    </row>
    <row r="845" spans="2:9" x14ac:dyDescent="0.25">
      <c r="B845" t="s">
        <v>1004</v>
      </c>
      <c r="C845" t="s">
        <v>818</v>
      </c>
      <c r="D845" s="1">
        <v>41422.541365740741</v>
      </c>
      <c r="E845">
        <v>0.4</v>
      </c>
      <c r="F845">
        <v>3.6</v>
      </c>
      <c r="G845">
        <v>-122.8128</v>
      </c>
      <c r="H845">
        <v>38.817700000000002</v>
      </c>
      <c r="I845" t="s">
        <v>821</v>
      </c>
    </row>
    <row r="846" spans="2:9" x14ac:dyDescent="0.25">
      <c r="B846" t="s">
        <v>1005</v>
      </c>
      <c r="C846" t="s">
        <v>818</v>
      </c>
      <c r="D846" s="1">
        <v>41422.548611111109</v>
      </c>
      <c r="E846">
        <v>0.6</v>
      </c>
      <c r="F846">
        <v>0</v>
      </c>
      <c r="G846">
        <v>-122.8472</v>
      </c>
      <c r="H846">
        <v>38.835500000000003</v>
      </c>
      <c r="I846" t="s">
        <v>819</v>
      </c>
    </row>
    <row r="847" spans="2:9" x14ac:dyDescent="0.25">
      <c r="B847" t="s">
        <v>1006</v>
      </c>
      <c r="C847" t="s">
        <v>818</v>
      </c>
      <c r="D847" s="1">
        <v>41422.570393518516</v>
      </c>
      <c r="E847">
        <v>0.9</v>
      </c>
      <c r="F847">
        <v>4.3</v>
      </c>
      <c r="G847">
        <v>-122.8137</v>
      </c>
      <c r="H847">
        <v>38.797199999999997</v>
      </c>
      <c r="I847" t="s">
        <v>821</v>
      </c>
    </row>
    <row r="848" spans="2:9" x14ac:dyDescent="0.25">
      <c r="B848" t="s">
        <v>1007</v>
      </c>
      <c r="C848" t="s">
        <v>818</v>
      </c>
      <c r="D848" s="1">
        <v>41422.596377314818</v>
      </c>
      <c r="E848">
        <v>0.9</v>
      </c>
      <c r="F848">
        <v>3.7</v>
      </c>
      <c r="G848">
        <v>-122.8177</v>
      </c>
      <c r="H848">
        <v>38.806199999999997</v>
      </c>
      <c r="I848" t="s">
        <v>821</v>
      </c>
    </row>
    <row r="849" spans="2:9" x14ac:dyDescent="0.25">
      <c r="B849" t="s">
        <v>1008</v>
      </c>
      <c r="C849" t="s">
        <v>818</v>
      </c>
      <c r="D849" s="1">
        <v>41422.606481481482</v>
      </c>
      <c r="E849">
        <v>1.2</v>
      </c>
      <c r="F849">
        <v>4.7</v>
      </c>
      <c r="G849">
        <v>-119.0228</v>
      </c>
      <c r="H849">
        <v>37.631799999999998</v>
      </c>
      <c r="I849" t="s">
        <v>898</v>
      </c>
    </row>
    <row r="850" spans="2:9" x14ac:dyDescent="0.25">
      <c r="B850" t="s">
        <v>1009</v>
      </c>
      <c r="C850" t="s">
        <v>818</v>
      </c>
      <c r="D850" s="1">
        <v>41422.623935185184</v>
      </c>
      <c r="E850">
        <v>0.9</v>
      </c>
      <c r="F850">
        <v>4.4000000000000004</v>
      </c>
      <c r="G850">
        <v>-122.8143</v>
      </c>
      <c r="H850">
        <v>38.791800000000002</v>
      </c>
      <c r="I850" t="s">
        <v>821</v>
      </c>
    </row>
    <row r="851" spans="2:9" x14ac:dyDescent="0.25">
      <c r="B851" t="s">
        <v>1010</v>
      </c>
      <c r="C851" t="s">
        <v>818</v>
      </c>
      <c r="D851" s="1">
        <v>41422.626666666663</v>
      </c>
      <c r="E851">
        <v>0.8</v>
      </c>
      <c r="F851">
        <v>2.8</v>
      </c>
      <c r="G851">
        <v>-122.7968</v>
      </c>
      <c r="H851">
        <v>38.815300000000001</v>
      </c>
      <c r="I851" t="s">
        <v>821</v>
      </c>
    </row>
    <row r="852" spans="2:9" x14ac:dyDescent="0.25">
      <c r="B852" t="s">
        <v>1011</v>
      </c>
      <c r="C852" t="s">
        <v>818</v>
      </c>
      <c r="D852" s="1">
        <v>41422.63863425926</v>
      </c>
      <c r="E852">
        <v>0.4</v>
      </c>
      <c r="F852">
        <v>3.5</v>
      </c>
      <c r="G852">
        <v>-122.82380000000001</v>
      </c>
      <c r="H852">
        <v>38.810299999999998</v>
      </c>
      <c r="I852" t="s">
        <v>821</v>
      </c>
    </row>
    <row r="853" spans="2:9" x14ac:dyDescent="0.25">
      <c r="B853" t="s">
        <v>1012</v>
      </c>
      <c r="C853" t="s">
        <v>818</v>
      </c>
      <c r="D853" s="1">
        <v>41422.647638888891</v>
      </c>
      <c r="E853">
        <v>1.8</v>
      </c>
      <c r="F853">
        <v>3.9</v>
      </c>
      <c r="G853">
        <v>-122.81399999999999</v>
      </c>
      <c r="H853">
        <v>38.796799999999998</v>
      </c>
      <c r="I853" t="s">
        <v>821</v>
      </c>
    </row>
    <row r="854" spans="2:9" x14ac:dyDescent="0.25">
      <c r="B854" t="s">
        <v>1013</v>
      </c>
      <c r="C854" t="s">
        <v>818</v>
      </c>
      <c r="D854" s="1">
        <v>41422.659733796296</v>
      </c>
      <c r="E854">
        <v>0.6</v>
      </c>
      <c r="F854">
        <v>4.9000000000000004</v>
      </c>
      <c r="G854">
        <v>-122.81780000000001</v>
      </c>
      <c r="H854">
        <v>38.794800000000002</v>
      </c>
      <c r="I854" t="s">
        <v>821</v>
      </c>
    </row>
    <row r="855" spans="2:9" x14ac:dyDescent="0.25">
      <c r="B855" t="s">
        <v>1014</v>
      </c>
      <c r="C855" t="s">
        <v>818</v>
      </c>
      <c r="D855" s="1">
        <v>41422.662187499998</v>
      </c>
      <c r="E855">
        <v>2.2999999999999998</v>
      </c>
      <c r="F855">
        <v>7.4</v>
      </c>
      <c r="G855">
        <v>-121.0197</v>
      </c>
      <c r="H855">
        <v>40.136299999999999</v>
      </c>
      <c r="I855" t="s">
        <v>823</v>
      </c>
    </row>
    <row r="856" spans="2:9" x14ac:dyDescent="0.25">
      <c r="B856" t="s">
        <v>1015</v>
      </c>
      <c r="C856" t="s">
        <v>818</v>
      </c>
      <c r="D856" s="1">
        <v>41422.670486111114</v>
      </c>
      <c r="E856">
        <v>2.4</v>
      </c>
      <c r="F856">
        <v>11.4</v>
      </c>
      <c r="G856">
        <v>-122.9207</v>
      </c>
      <c r="H856">
        <v>39.420699999999997</v>
      </c>
      <c r="I856" t="s">
        <v>1016</v>
      </c>
    </row>
    <row r="857" spans="2:9" x14ac:dyDescent="0.25">
      <c r="B857" t="s">
        <v>1017</v>
      </c>
      <c r="C857" t="s">
        <v>818</v>
      </c>
      <c r="D857" s="1">
        <v>41422.672592592593</v>
      </c>
      <c r="E857">
        <v>0.9</v>
      </c>
      <c r="F857">
        <v>3.9</v>
      </c>
      <c r="G857">
        <v>-122.8125</v>
      </c>
      <c r="H857">
        <v>38.804299999999998</v>
      </c>
      <c r="I857" t="s">
        <v>821</v>
      </c>
    </row>
    <row r="858" spans="2:9" x14ac:dyDescent="0.25">
      <c r="B858" t="s">
        <v>1018</v>
      </c>
      <c r="C858" t="s">
        <v>818</v>
      </c>
      <c r="D858" s="1">
        <v>41422.694398148145</v>
      </c>
      <c r="E858">
        <v>2.2999999999999998</v>
      </c>
      <c r="F858">
        <v>0.1</v>
      </c>
      <c r="G858">
        <v>-121.01819999999999</v>
      </c>
      <c r="H858">
        <v>40.146000000000001</v>
      </c>
      <c r="I858" t="s">
        <v>823</v>
      </c>
    </row>
    <row r="859" spans="2:9" x14ac:dyDescent="0.25">
      <c r="B859" t="s">
        <v>1019</v>
      </c>
      <c r="C859" t="s">
        <v>818</v>
      </c>
      <c r="D859" s="1">
        <v>41422.7577662037</v>
      </c>
      <c r="E859">
        <v>1.2</v>
      </c>
      <c r="F859">
        <v>3.8</v>
      </c>
      <c r="G859">
        <v>-122.81619999999999</v>
      </c>
      <c r="H859">
        <v>38.796500000000002</v>
      </c>
      <c r="I859" t="s">
        <v>821</v>
      </c>
    </row>
    <row r="860" spans="2:9" x14ac:dyDescent="0.25">
      <c r="B860" t="s">
        <v>1020</v>
      </c>
      <c r="C860" t="s">
        <v>818</v>
      </c>
      <c r="D860" s="1">
        <v>41422.75984953704</v>
      </c>
      <c r="E860">
        <v>1.8</v>
      </c>
      <c r="F860">
        <v>1.5</v>
      </c>
      <c r="G860">
        <v>-122.8013</v>
      </c>
      <c r="H860">
        <v>38.8065</v>
      </c>
      <c r="I860" t="s">
        <v>821</v>
      </c>
    </row>
    <row r="861" spans="2:9" x14ac:dyDescent="0.25">
      <c r="B861" t="s">
        <v>1021</v>
      </c>
      <c r="C861" t="s">
        <v>818</v>
      </c>
      <c r="D861" s="1">
        <v>41422.760682870372</v>
      </c>
      <c r="E861">
        <v>1.2</v>
      </c>
      <c r="F861">
        <v>3.9</v>
      </c>
      <c r="G861">
        <v>-122.815</v>
      </c>
      <c r="H861">
        <v>38.793700000000001</v>
      </c>
      <c r="I861" t="s">
        <v>821</v>
      </c>
    </row>
    <row r="862" spans="2:9" x14ac:dyDescent="0.25">
      <c r="B862" t="s">
        <v>1022</v>
      </c>
      <c r="C862" t="s">
        <v>818</v>
      </c>
      <c r="D862" s="1">
        <v>41422.77134259259</v>
      </c>
      <c r="E862">
        <v>1</v>
      </c>
      <c r="F862">
        <v>1.4</v>
      </c>
      <c r="G862">
        <v>-122.797</v>
      </c>
      <c r="H862">
        <v>38.822299999999998</v>
      </c>
      <c r="I862" t="s">
        <v>819</v>
      </c>
    </row>
    <row r="863" spans="2:9" x14ac:dyDescent="0.25">
      <c r="B863" t="s">
        <v>1023</v>
      </c>
      <c r="C863" t="s">
        <v>818</v>
      </c>
      <c r="D863" s="1">
        <v>41422.775682870371</v>
      </c>
      <c r="E863">
        <v>0.6</v>
      </c>
      <c r="F863">
        <v>1.1000000000000001</v>
      </c>
      <c r="G863">
        <v>-122.7877</v>
      </c>
      <c r="H863">
        <v>38.838999999999999</v>
      </c>
      <c r="I863" t="s">
        <v>819</v>
      </c>
    </row>
    <row r="864" spans="2:9" x14ac:dyDescent="0.25">
      <c r="B864" t="s">
        <v>1024</v>
      </c>
      <c r="C864" t="s">
        <v>818</v>
      </c>
      <c r="D864" s="1">
        <v>41422.789282407408</v>
      </c>
      <c r="E864">
        <v>0.2</v>
      </c>
      <c r="F864">
        <v>2.2000000000000002</v>
      </c>
      <c r="G864">
        <v>-122.825</v>
      </c>
      <c r="H864">
        <v>38.839700000000001</v>
      </c>
      <c r="I864" t="s">
        <v>819</v>
      </c>
    </row>
    <row r="865" spans="2:9" x14ac:dyDescent="0.25">
      <c r="B865" t="s">
        <v>1025</v>
      </c>
      <c r="C865" t="s">
        <v>818</v>
      </c>
      <c r="D865" s="1">
        <v>41422.791759259257</v>
      </c>
      <c r="E865">
        <v>1.1000000000000001</v>
      </c>
      <c r="F865">
        <v>2</v>
      </c>
      <c r="G865">
        <v>-122.8128</v>
      </c>
      <c r="H865">
        <v>38.81</v>
      </c>
      <c r="I865" t="s">
        <v>821</v>
      </c>
    </row>
    <row r="866" spans="2:9" x14ac:dyDescent="0.25">
      <c r="B866" t="s">
        <v>1026</v>
      </c>
      <c r="C866" t="s">
        <v>818</v>
      </c>
      <c r="D866" s="1">
        <v>41422.800497685188</v>
      </c>
      <c r="E866">
        <v>0.6</v>
      </c>
      <c r="F866">
        <v>2.2999999999999998</v>
      </c>
      <c r="G866">
        <v>-122.7748</v>
      </c>
      <c r="H866">
        <v>38.8613</v>
      </c>
      <c r="I866" t="s">
        <v>819</v>
      </c>
    </row>
    <row r="867" spans="2:9" x14ac:dyDescent="0.25">
      <c r="B867" t="s">
        <v>1027</v>
      </c>
      <c r="C867" t="s">
        <v>818</v>
      </c>
      <c r="D867" s="1">
        <v>41422.882476851853</v>
      </c>
      <c r="E867">
        <v>2</v>
      </c>
      <c r="F867">
        <v>2.6</v>
      </c>
      <c r="G867">
        <v>-121.0278</v>
      </c>
      <c r="H867">
        <v>40.138800000000003</v>
      </c>
      <c r="I867" t="s">
        <v>823</v>
      </c>
    </row>
    <row r="868" spans="2:9" x14ac:dyDescent="0.25">
      <c r="B868" t="s">
        <v>1028</v>
      </c>
      <c r="C868" t="s">
        <v>818</v>
      </c>
      <c r="D868" s="1">
        <v>41422.89234953704</v>
      </c>
      <c r="E868">
        <v>0.9</v>
      </c>
      <c r="F868">
        <v>1.3</v>
      </c>
      <c r="G868">
        <v>-122.7518</v>
      </c>
      <c r="H868">
        <v>38.828499999999998</v>
      </c>
      <c r="I868" t="s">
        <v>819</v>
      </c>
    </row>
    <row r="869" spans="2:9" x14ac:dyDescent="0.25">
      <c r="B869" t="s">
        <v>1029</v>
      </c>
      <c r="C869" t="s">
        <v>818</v>
      </c>
      <c r="D869" s="1">
        <v>41422.894178240742</v>
      </c>
      <c r="E869">
        <v>1.6</v>
      </c>
      <c r="F869">
        <v>9.3000000000000007</v>
      </c>
      <c r="G869">
        <v>-122.0368</v>
      </c>
      <c r="H869">
        <v>37.226700000000001</v>
      </c>
      <c r="I869" t="s">
        <v>1030</v>
      </c>
    </row>
    <row r="870" spans="2:9" x14ac:dyDescent="0.25">
      <c r="B870" t="s">
        <v>1031</v>
      </c>
      <c r="C870" t="s">
        <v>818</v>
      </c>
      <c r="D870" s="1">
        <v>41422.894432870373</v>
      </c>
      <c r="E870">
        <v>1.1000000000000001</v>
      </c>
      <c r="F870">
        <v>1.2</v>
      </c>
      <c r="G870">
        <v>-122.75279999999999</v>
      </c>
      <c r="H870">
        <v>38.828699999999998</v>
      </c>
      <c r="I870" t="s">
        <v>819</v>
      </c>
    </row>
    <row r="871" spans="2:9" x14ac:dyDescent="0.25">
      <c r="B871" t="s">
        <v>1032</v>
      </c>
      <c r="C871" t="s">
        <v>818</v>
      </c>
      <c r="D871" s="1">
        <v>41422.89875</v>
      </c>
      <c r="E871">
        <v>0.7</v>
      </c>
      <c r="F871">
        <v>2.5</v>
      </c>
      <c r="G871">
        <v>-122.8167</v>
      </c>
      <c r="H871">
        <v>38.818199999999997</v>
      </c>
      <c r="I871" t="s">
        <v>821</v>
      </c>
    </row>
    <row r="872" spans="2:9" x14ac:dyDescent="0.25">
      <c r="B872" t="s">
        <v>1033</v>
      </c>
      <c r="C872" t="s">
        <v>818</v>
      </c>
      <c r="D872" s="1">
        <v>41422.899201388886</v>
      </c>
      <c r="E872">
        <v>0.8</v>
      </c>
      <c r="F872">
        <v>3.3</v>
      </c>
      <c r="G872">
        <v>-122.81270000000001</v>
      </c>
      <c r="H872">
        <v>38.797499999999999</v>
      </c>
      <c r="I872" t="s">
        <v>821</v>
      </c>
    </row>
    <row r="873" spans="2:9" x14ac:dyDescent="0.25">
      <c r="B873" t="s">
        <v>1034</v>
      </c>
      <c r="C873" t="s">
        <v>818</v>
      </c>
      <c r="D873" s="1">
        <v>41422.907199074078</v>
      </c>
      <c r="E873">
        <v>0.9</v>
      </c>
      <c r="F873">
        <v>1.9</v>
      </c>
      <c r="G873">
        <v>-122.7788</v>
      </c>
      <c r="H873">
        <v>38.787199999999999</v>
      </c>
      <c r="I873" t="s">
        <v>821</v>
      </c>
    </row>
    <row r="874" spans="2:9" x14ac:dyDescent="0.25">
      <c r="B874" t="s">
        <v>1035</v>
      </c>
      <c r="C874" t="s">
        <v>818</v>
      </c>
      <c r="D874" s="1">
        <v>41422.913912037038</v>
      </c>
      <c r="E874">
        <v>1</v>
      </c>
      <c r="F874">
        <v>2</v>
      </c>
      <c r="G874">
        <v>-122.7818</v>
      </c>
      <c r="H874">
        <v>38.842199999999998</v>
      </c>
      <c r="I874" t="s">
        <v>819</v>
      </c>
    </row>
    <row r="875" spans="2:9" x14ac:dyDescent="0.25">
      <c r="B875" t="s">
        <v>1036</v>
      </c>
      <c r="C875" t="s">
        <v>818</v>
      </c>
      <c r="D875" s="1">
        <v>41422.915543981479</v>
      </c>
      <c r="E875">
        <v>1</v>
      </c>
      <c r="F875">
        <v>2.2000000000000002</v>
      </c>
      <c r="G875">
        <v>-122.8125</v>
      </c>
      <c r="H875">
        <v>38.812800000000003</v>
      </c>
      <c r="I875" t="s">
        <v>821</v>
      </c>
    </row>
    <row r="876" spans="2:9" x14ac:dyDescent="0.25">
      <c r="B876" t="s">
        <v>1037</v>
      </c>
      <c r="C876" t="s">
        <v>818</v>
      </c>
      <c r="D876" s="1">
        <v>41422.918067129627</v>
      </c>
      <c r="E876">
        <v>0.9</v>
      </c>
      <c r="F876">
        <v>3</v>
      </c>
      <c r="G876">
        <v>-122.803</v>
      </c>
      <c r="H876">
        <v>38.826700000000002</v>
      </c>
      <c r="I876" t="s">
        <v>819</v>
      </c>
    </row>
    <row r="877" spans="2:9" x14ac:dyDescent="0.25">
      <c r="B877" t="s">
        <v>1038</v>
      </c>
      <c r="C877" t="s">
        <v>818</v>
      </c>
      <c r="D877" s="1">
        <v>41421.531724537039</v>
      </c>
      <c r="E877">
        <v>0.5</v>
      </c>
      <c r="F877">
        <v>13.8</v>
      </c>
      <c r="G877">
        <v>-119.1003</v>
      </c>
      <c r="H877">
        <v>37.64</v>
      </c>
      <c r="I877" t="s">
        <v>898</v>
      </c>
    </row>
    <row r="878" spans="2:9" x14ac:dyDescent="0.25">
      <c r="B878" t="s">
        <v>1039</v>
      </c>
      <c r="C878" t="s">
        <v>818</v>
      </c>
      <c r="D878" s="1">
        <v>41422.941180555557</v>
      </c>
      <c r="E878">
        <v>0.6</v>
      </c>
      <c r="F878">
        <v>0.8</v>
      </c>
      <c r="G878">
        <v>-122.7572</v>
      </c>
      <c r="H878">
        <v>38.798299999999998</v>
      </c>
      <c r="I878" t="s">
        <v>821</v>
      </c>
    </row>
    <row r="879" spans="2:9" x14ac:dyDescent="0.25">
      <c r="B879" t="s">
        <v>1040</v>
      </c>
      <c r="C879" t="s">
        <v>818</v>
      </c>
      <c r="D879" s="1">
        <v>41422.291944444441</v>
      </c>
      <c r="E879">
        <v>0.6</v>
      </c>
      <c r="F879">
        <v>5.3</v>
      </c>
      <c r="G879">
        <v>-119.001</v>
      </c>
      <c r="H879">
        <v>37.789200000000001</v>
      </c>
      <c r="I879" t="s">
        <v>898</v>
      </c>
    </row>
    <row r="880" spans="2:9" x14ac:dyDescent="0.25">
      <c r="B880" t="s">
        <v>1041</v>
      </c>
      <c r="C880" t="s">
        <v>818</v>
      </c>
      <c r="D880" s="1">
        <v>41422.970370370371</v>
      </c>
      <c r="E880">
        <v>0.2</v>
      </c>
      <c r="F880">
        <v>2</v>
      </c>
      <c r="G880">
        <v>-122.78319999999999</v>
      </c>
      <c r="H880">
        <v>38.840200000000003</v>
      </c>
      <c r="I880" t="s">
        <v>819</v>
      </c>
    </row>
    <row r="881" spans="2:9" x14ac:dyDescent="0.25">
      <c r="B881" t="s">
        <v>1042</v>
      </c>
      <c r="C881" t="s">
        <v>818</v>
      </c>
      <c r="D881" s="1">
        <v>41423.028460648151</v>
      </c>
      <c r="E881">
        <v>1.5</v>
      </c>
      <c r="F881">
        <v>3.6</v>
      </c>
      <c r="G881">
        <v>-121.06480000000001</v>
      </c>
      <c r="H881">
        <v>40.181199999999997</v>
      </c>
      <c r="I881" t="s">
        <v>823</v>
      </c>
    </row>
    <row r="882" spans="2:9" x14ac:dyDescent="0.25">
      <c r="B882" t="s">
        <v>1043</v>
      </c>
      <c r="C882" t="s">
        <v>818</v>
      </c>
      <c r="D882" s="1">
        <v>41423.033009259256</v>
      </c>
      <c r="E882">
        <v>1.7</v>
      </c>
      <c r="F882">
        <v>2.9</v>
      </c>
      <c r="G882">
        <v>-121.0667</v>
      </c>
      <c r="H882">
        <v>40.156999999999996</v>
      </c>
      <c r="I882" t="s">
        <v>823</v>
      </c>
    </row>
    <row r="883" spans="2:9" x14ac:dyDescent="0.25">
      <c r="B883" t="s">
        <v>1044</v>
      </c>
      <c r="C883" t="s">
        <v>818</v>
      </c>
      <c r="D883" s="1">
        <v>41423.037048611113</v>
      </c>
      <c r="E883">
        <v>2.1</v>
      </c>
      <c r="F883">
        <v>5.2</v>
      </c>
      <c r="G883">
        <v>-121.01949999999999</v>
      </c>
      <c r="H883">
        <v>40.136000000000003</v>
      </c>
      <c r="I883" t="s">
        <v>823</v>
      </c>
    </row>
    <row r="884" spans="2:9" x14ac:dyDescent="0.25">
      <c r="B884" t="s">
        <v>1045</v>
      </c>
      <c r="C884" t="s">
        <v>818</v>
      </c>
      <c r="D884" s="1">
        <v>41423.060300925928</v>
      </c>
      <c r="E884">
        <v>1.4</v>
      </c>
      <c r="F884">
        <v>1.5</v>
      </c>
      <c r="G884">
        <v>-122.8105</v>
      </c>
      <c r="H884">
        <v>38.810200000000002</v>
      </c>
      <c r="I884" t="s">
        <v>821</v>
      </c>
    </row>
    <row r="885" spans="2:9" x14ac:dyDescent="0.25">
      <c r="B885" t="s">
        <v>1046</v>
      </c>
      <c r="C885" t="s">
        <v>818</v>
      </c>
      <c r="D885" s="1">
        <v>41423.064004629632</v>
      </c>
      <c r="E885">
        <v>1.8</v>
      </c>
      <c r="F885">
        <v>10.4</v>
      </c>
      <c r="G885">
        <v>-120.3895</v>
      </c>
      <c r="H885">
        <v>36.267000000000003</v>
      </c>
      <c r="I885" t="s">
        <v>834</v>
      </c>
    </row>
    <row r="886" spans="2:9" x14ac:dyDescent="0.25">
      <c r="B886" t="s">
        <v>1047</v>
      </c>
      <c r="C886" t="s">
        <v>818</v>
      </c>
      <c r="D886" s="1">
        <v>41423.07603009259</v>
      </c>
      <c r="E886">
        <v>1.1000000000000001</v>
      </c>
      <c r="F886">
        <v>2.1</v>
      </c>
      <c r="G886">
        <v>-122.74679999999999</v>
      </c>
      <c r="H886">
        <v>38.792299999999997</v>
      </c>
      <c r="I886" t="s">
        <v>821</v>
      </c>
    </row>
    <row r="887" spans="2:9" x14ac:dyDescent="0.25">
      <c r="B887" t="s">
        <v>1048</v>
      </c>
      <c r="C887" t="s">
        <v>818</v>
      </c>
      <c r="D887" s="1">
        <v>41423.084861111114</v>
      </c>
      <c r="E887">
        <v>2.1</v>
      </c>
      <c r="F887">
        <v>9.9</v>
      </c>
      <c r="G887">
        <v>-121.1053</v>
      </c>
      <c r="H887">
        <v>40.1875</v>
      </c>
      <c r="I887" t="s">
        <v>823</v>
      </c>
    </row>
    <row r="888" spans="2:9" x14ac:dyDescent="0.25">
      <c r="B888" t="s">
        <v>1049</v>
      </c>
      <c r="C888" t="s">
        <v>818</v>
      </c>
      <c r="D888" s="1">
        <v>41423.121203703704</v>
      </c>
      <c r="E888">
        <v>0.6</v>
      </c>
      <c r="F888">
        <v>1.3</v>
      </c>
      <c r="G888">
        <v>-122.7787</v>
      </c>
      <c r="H888">
        <v>38.822699999999998</v>
      </c>
      <c r="I888" t="s">
        <v>819</v>
      </c>
    </row>
    <row r="889" spans="2:9" x14ac:dyDescent="0.25">
      <c r="B889" t="s">
        <v>1050</v>
      </c>
      <c r="C889" t="s">
        <v>818</v>
      </c>
      <c r="D889" s="1">
        <v>41423.141875000001</v>
      </c>
      <c r="E889">
        <v>1.8</v>
      </c>
      <c r="F889">
        <v>6.8</v>
      </c>
      <c r="G889">
        <v>-120.8297</v>
      </c>
      <c r="H889">
        <v>35.540199999999999</v>
      </c>
      <c r="I889" t="s">
        <v>1051</v>
      </c>
    </row>
    <row r="890" spans="2:9" x14ac:dyDescent="0.25">
      <c r="B890" t="s">
        <v>1052</v>
      </c>
      <c r="C890" t="s">
        <v>818</v>
      </c>
      <c r="D890" s="1">
        <v>41423.157650462963</v>
      </c>
      <c r="E890">
        <v>0.6</v>
      </c>
      <c r="F890">
        <v>2.7</v>
      </c>
      <c r="G890">
        <v>-122.8262</v>
      </c>
      <c r="H890">
        <v>38.830800000000004</v>
      </c>
      <c r="I890" t="s">
        <v>821</v>
      </c>
    </row>
    <row r="891" spans="2:9" x14ac:dyDescent="0.25">
      <c r="B891" t="s">
        <v>1053</v>
      </c>
      <c r="C891" t="s">
        <v>818</v>
      </c>
      <c r="D891" s="1">
        <v>41423.175381944442</v>
      </c>
      <c r="E891">
        <v>1</v>
      </c>
      <c r="F891">
        <v>3.3</v>
      </c>
      <c r="G891">
        <v>-122.8133</v>
      </c>
      <c r="H891">
        <v>38.822000000000003</v>
      </c>
      <c r="I891" t="s">
        <v>819</v>
      </c>
    </row>
    <row r="892" spans="2:9" x14ac:dyDescent="0.25">
      <c r="B892" t="s">
        <v>1054</v>
      </c>
      <c r="C892" t="s">
        <v>818</v>
      </c>
      <c r="D892" s="1">
        <v>41423.195613425924</v>
      </c>
      <c r="E892">
        <v>1</v>
      </c>
      <c r="F892">
        <v>7.5</v>
      </c>
      <c r="G892">
        <v>-118.77979999999999</v>
      </c>
      <c r="H892">
        <v>37.513800000000003</v>
      </c>
      <c r="I892" t="s">
        <v>898</v>
      </c>
    </row>
    <row r="893" spans="2:9" x14ac:dyDescent="0.25">
      <c r="B893" t="s">
        <v>1055</v>
      </c>
      <c r="C893" t="s">
        <v>818</v>
      </c>
      <c r="D893" s="1">
        <v>41423.195833333331</v>
      </c>
      <c r="E893">
        <v>0.8</v>
      </c>
      <c r="F893">
        <v>4.2</v>
      </c>
      <c r="G893">
        <v>-119.0403</v>
      </c>
      <c r="H893">
        <v>37.6098</v>
      </c>
      <c r="I893" t="s">
        <v>898</v>
      </c>
    </row>
    <row r="894" spans="2:9" x14ac:dyDescent="0.25">
      <c r="B894" t="s">
        <v>1056</v>
      </c>
      <c r="C894" t="s">
        <v>818</v>
      </c>
      <c r="D894" s="1">
        <v>41423.197118055556</v>
      </c>
      <c r="E894">
        <v>1.6</v>
      </c>
      <c r="F894">
        <v>4.3</v>
      </c>
      <c r="G894">
        <v>-119.0393</v>
      </c>
      <c r="H894">
        <v>37.611699999999999</v>
      </c>
      <c r="I894" t="s">
        <v>898</v>
      </c>
    </row>
    <row r="895" spans="2:9" x14ac:dyDescent="0.25">
      <c r="B895" t="s">
        <v>1057</v>
      </c>
      <c r="C895" t="s">
        <v>818</v>
      </c>
      <c r="D895" s="1">
        <v>41423.199884259258</v>
      </c>
      <c r="E895">
        <v>0.2</v>
      </c>
      <c r="F895">
        <v>3.9</v>
      </c>
      <c r="G895">
        <v>-119.03570000000001</v>
      </c>
      <c r="H895">
        <v>37.6175</v>
      </c>
      <c r="I895" t="s">
        <v>898</v>
      </c>
    </row>
    <row r="896" spans="2:9" x14ac:dyDescent="0.25">
      <c r="B896" t="s">
        <v>1058</v>
      </c>
      <c r="C896" t="s">
        <v>818</v>
      </c>
      <c r="D896" s="1">
        <v>41423.214872685188</v>
      </c>
      <c r="E896">
        <v>1.2</v>
      </c>
      <c r="F896">
        <v>15.6</v>
      </c>
      <c r="G896">
        <v>-121.0575</v>
      </c>
      <c r="H896">
        <v>36.585999999999999</v>
      </c>
      <c r="I896" t="s">
        <v>875</v>
      </c>
    </row>
    <row r="897" spans="2:9" x14ac:dyDescent="0.25">
      <c r="B897" t="s">
        <v>1059</v>
      </c>
      <c r="C897" t="s">
        <v>818</v>
      </c>
      <c r="D897" s="1">
        <v>41423.245787037034</v>
      </c>
      <c r="E897">
        <v>1.6</v>
      </c>
      <c r="F897">
        <v>2.2000000000000002</v>
      </c>
      <c r="G897">
        <v>-122.76349999999999</v>
      </c>
      <c r="H897">
        <v>38.818800000000003</v>
      </c>
      <c r="I897" t="s">
        <v>819</v>
      </c>
    </row>
    <row r="898" spans="2:9" x14ac:dyDescent="0.25">
      <c r="B898" t="s">
        <v>1060</v>
      </c>
      <c r="C898" t="s">
        <v>818</v>
      </c>
      <c r="D898" s="1">
        <v>41423.250439814816</v>
      </c>
      <c r="E898">
        <v>1.5</v>
      </c>
      <c r="F898">
        <v>2.8</v>
      </c>
      <c r="G898">
        <v>-122.8253</v>
      </c>
      <c r="H898">
        <v>38.823700000000002</v>
      </c>
      <c r="I898" t="s">
        <v>821</v>
      </c>
    </row>
    <row r="899" spans="2:9" x14ac:dyDescent="0.25">
      <c r="B899" t="s">
        <v>1061</v>
      </c>
      <c r="C899" t="s">
        <v>818</v>
      </c>
      <c r="D899" s="1">
        <v>41423.253981481481</v>
      </c>
      <c r="E899">
        <v>0.5</v>
      </c>
      <c r="F899">
        <v>3.9</v>
      </c>
      <c r="G899">
        <v>-122.81319999999999</v>
      </c>
      <c r="H899">
        <v>38.797199999999997</v>
      </c>
      <c r="I899" t="s">
        <v>821</v>
      </c>
    </row>
    <row r="900" spans="2:9" x14ac:dyDescent="0.25">
      <c r="B900" t="s">
        <v>1062</v>
      </c>
      <c r="C900" t="s">
        <v>818</v>
      </c>
      <c r="D900" s="1">
        <v>41423.257719907408</v>
      </c>
      <c r="E900">
        <v>1.1000000000000001</v>
      </c>
      <c r="F900">
        <v>1.7</v>
      </c>
      <c r="G900">
        <v>-122.7642</v>
      </c>
      <c r="H900">
        <v>38.8202</v>
      </c>
      <c r="I900" t="s">
        <v>819</v>
      </c>
    </row>
    <row r="901" spans="2:9" x14ac:dyDescent="0.25">
      <c r="B901" t="s">
        <v>1063</v>
      </c>
      <c r="C901" t="s">
        <v>818</v>
      </c>
      <c r="D901" s="1">
        <v>41423.267569444448</v>
      </c>
      <c r="E901">
        <v>0.6</v>
      </c>
      <c r="F901">
        <v>1.7</v>
      </c>
      <c r="G901">
        <v>-122.821</v>
      </c>
      <c r="H901">
        <v>38.832799999999999</v>
      </c>
      <c r="I901" t="s">
        <v>819</v>
      </c>
    </row>
    <row r="902" spans="2:9" x14ac:dyDescent="0.25">
      <c r="B902" t="s">
        <v>1064</v>
      </c>
      <c r="C902" t="s">
        <v>818</v>
      </c>
      <c r="D902" s="1">
        <v>41423.312210648146</v>
      </c>
      <c r="E902">
        <v>1.2</v>
      </c>
      <c r="F902">
        <v>2.2999999999999998</v>
      </c>
      <c r="G902">
        <v>-122.8763</v>
      </c>
      <c r="H902">
        <v>38.835799999999999</v>
      </c>
      <c r="I902" t="s">
        <v>866</v>
      </c>
    </row>
    <row r="903" spans="2:9" x14ac:dyDescent="0.25">
      <c r="B903" t="s">
        <v>1065</v>
      </c>
      <c r="C903" t="s">
        <v>818</v>
      </c>
      <c r="D903" s="1">
        <v>41423.332083333335</v>
      </c>
      <c r="E903">
        <v>1</v>
      </c>
      <c r="F903">
        <v>3</v>
      </c>
      <c r="G903">
        <v>-122.79430000000001</v>
      </c>
      <c r="H903">
        <v>38.814999999999998</v>
      </c>
      <c r="I903" t="s">
        <v>821</v>
      </c>
    </row>
    <row r="904" spans="2:9" x14ac:dyDescent="0.25">
      <c r="B904" t="s">
        <v>1066</v>
      </c>
      <c r="C904" t="s">
        <v>818</v>
      </c>
      <c r="D904" s="1">
        <v>41423.363136574073</v>
      </c>
      <c r="E904">
        <v>1</v>
      </c>
      <c r="F904">
        <v>2.4</v>
      </c>
      <c r="G904">
        <v>-122.76649999999999</v>
      </c>
      <c r="H904">
        <v>38.787999999999997</v>
      </c>
      <c r="I904" t="s">
        <v>821</v>
      </c>
    </row>
    <row r="905" spans="2:9" x14ac:dyDescent="0.25">
      <c r="B905" t="s">
        <v>1067</v>
      </c>
      <c r="C905" t="s">
        <v>818</v>
      </c>
      <c r="D905" s="1">
        <v>41423.370439814818</v>
      </c>
      <c r="E905">
        <v>2.2000000000000002</v>
      </c>
      <c r="F905">
        <v>0.1</v>
      </c>
      <c r="G905">
        <v>-121.06480000000001</v>
      </c>
      <c r="H905">
        <v>40.1828</v>
      </c>
      <c r="I905" t="s">
        <v>823</v>
      </c>
    </row>
    <row r="906" spans="2:9" x14ac:dyDescent="0.25">
      <c r="B906" t="s">
        <v>1068</v>
      </c>
      <c r="C906" t="s">
        <v>818</v>
      </c>
      <c r="D906" s="1">
        <v>41423.378020833334</v>
      </c>
      <c r="E906">
        <v>0.6</v>
      </c>
      <c r="F906">
        <v>2.4</v>
      </c>
      <c r="G906">
        <v>-122.8038</v>
      </c>
      <c r="H906">
        <v>38.806699999999999</v>
      </c>
      <c r="I906" t="s">
        <v>821</v>
      </c>
    </row>
    <row r="907" spans="2:9" x14ac:dyDescent="0.25">
      <c r="B907" t="s">
        <v>1069</v>
      </c>
      <c r="C907" t="s">
        <v>818</v>
      </c>
      <c r="D907" s="1">
        <v>41423.381053240744</v>
      </c>
      <c r="E907">
        <v>0.9</v>
      </c>
      <c r="F907">
        <v>0</v>
      </c>
      <c r="G907">
        <v>-122.77370000000001</v>
      </c>
      <c r="H907">
        <v>38.837200000000003</v>
      </c>
      <c r="I907" t="s">
        <v>819</v>
      </c>
    </row>
    <row r="908" spans="2:9" x14ac:dyDescent="0.25">
      <c r="B908" t="s">
        <v>1070</v>
      </c>
      <c r="C908" t="s">
        <v>818</v>
      </c>
      <c r="D908" s="1">
        <v>41423.390486111108</v>
      </c>
      <c r="E908">
        <v>2.1</v>
      </c>
      <c r="F908">
        <v>17.7</v>
      </c>
      <c r="G908">
        <v>-121.06950000000001</v>
      </c>
      <c r="H908">
        <v>40.158200000000001</v>
      </c>
      <c r="I908" t="s">
        <v>823</v>
      </c>
    </row>
    <row r="909" spans="2:9" x14ac:dyDescent="0.25">
      <c r="B909" t="s">
        <v>1071</v>
      </c>
      <c r="C909" t="s">
        <v>818</v>
      </c>
      <c r="D909" s="1">
        <v>41423.436620370368</v>
      </c>
      <c r="E909">
        <v>0.4</v>
      </c>
      <c r="F909">
        <v>7.9</v>
      </c>
      <c r="G909">
        <v>-122.8522</v>
      </c>
      <c r="H909">
        <v>38.826000000000001</v>
      </c>
      <c r="I909" t="s">
        <v>821</v>
      </c>
    </row>
    <row r="910" spans="2:9" x14ac:dyDescent="0.25">
      <c r="B910" t="s">
        <v>1072</v>
      </c>
      <c r="C910" t="s">
        <v>818</v>
      </c>
      <c r="D910" s="1">
        <v>41423.453761574077</v>
      </c>
      <c r="E910">
        <v>0.8</v>
      </c>
      <c r="F910">
        <v>3.2</v>
      </c>
      <c r="G910">
        <v>-122.8028</v>
      </c>
      <c r="H910">
        <v>38.823700000000002</v>
      </c>
      <c r="I910" t="s">
        <v>819</v>
      </c>
    </row>
    <row r="911" spans="2:9" x14ac:dyDescent="0.25">
      <c r="B911" t="s">
        <v>1073</v>
      </c>
      <c r="C911" t="s">
        <v>818</v>
      </c>
      <c r="D911" s="1">
        <v>41423.460405092592</v>
      </c>
      <c r="E911">
        <v>0.9</v>
      </c>
      <c r="F911">
        <v>1.8</v>
      </c>
      <c r="G911">
        <v>-122.7778</v>
      </c>
      <c r="H911">
        <v>38.826700000000002</v>
      </c>
      <c r="I911" t="s">
        <v>819</v>
      </c>
    </row>
    <row r="912" spans="2:9" x14ac:dyDescent="0.25">
      <c r="B912" t="s">
        <v>1074</v>
      </c>
      <c r="C912" t="s">
        <v>818</v>
      </c>
      <c r="D912" s="1">
        <v>41423.46603009259</v>
      </c>
      <c r="E912">
        <v>0.9</v>
      </c>
      <c r="F912">
        <v>11.6</v>
      </c>
      <c r="G912">
        <v>-118.5655</v>
      </c>
      <c r="H912">
        <v>37.406199999999998</v>
      </c>
      <c r="I912" t="s">
        <v>1075</v>
      </c>
    </row>
    <row r="913" spans="2:9" x14ac:dyDescent="0.25">
      <c r="B913" t="s">
        <v>1076</v>
      </c>
      <c r="C913" t="s">
        <v>818</v>
      </c>
      <c r="D913" s="1">
        <v>41423.477777777778</v>
      </c>
      <c r="E913">
        <v>0.5</v>
      </c>
      <c r="F913">
        <v>2.6</v>
      </c>
      <c r="G913">
        <v>-122.7747</v>
      </c>
      <c r="H913">
        <v>38.840200000000003</v>
      </c>
      <c r="I913" t="s">
        <v>819</v>
      </c>
    </row>
    <row r="914" spans="2:9" x14ac:dyDescent="0.25">
      <c r="B914" t="s">
        <v>1077</v>
      </c>
      <c r="C914" t="s">
        <v>818</v>
      </c>
      <c r="D914" s="1">
        <v>41423.508055555554</v>
      </c>
      <c r="E914">
        <v>0.4</v>
      </c>
      <c r="F914">
        <v>4.4000000000000004</v>
      </c>
      <c r="G914">
        <v>-122.8152</v>
      </c>
      <c r="H914">
        <v>38.804499999999997</v>
      </c>
      <c r="I914" t="s">
        <v>821</v>
      </c>
    </row>
    <row r="915" spans="2:9" x14ac:dyDescent="0.25">
      <c r="B915" t="s">
        <v>1078</v>
      </c>
      <c r="C915" t="s">
        <v>818</v>
      </c>
      <c r="D915" s="1">
        <v>41423.571377314816</v>
      </c>
      <c r="E915">
        <v>2</v>
      </c>
      <c r="F915">
        <v>2.5</v>
      </c>
      <c r="G915">
        <v>-121.057</v>
      </c>
      <c r="H915">
        <v>40.205500000000001</v>
      </c>
      <c r="I915" t="s">
        <v>880</v>
      </c>
    </row>
    <row r="916" spans="2:9" x14ac:dyDescent="0.25">
      <c r="B916" t="s">
        <v>1079</v>
      </c>
      <c r="C916" t="s">
        <v>818</v>
      </c>
      <c r="D916" s="1">
        <v>41423.576053240744</v>
      </c>
      <c r="E916">
        <v>2</v>
      </c>
      <c r="F916">
        <v>7.3</v>
      </c>
      <c r="G916">
        <v>-121.73820000000001</v>
      </c>
      <c r="H916">
        <v>37.3812</v>
      </c>
      <c r="I916" t="s">
        <v>887</v>
      </c>
    </row>
    <row r="917" spans="2:9" x14ac:dyDescent="0.25">
      <c r="B917" t="s">
        <v>1080</v>
      </c>
      <c r="C917" t="s">
        <v>818</v>
      </c>
      <c r="D917" s="1">
        <v>41423.592581018522</v>
      </c>
      <c r="E917">
        <v>1.3</v>
      </c>
      <c r="F917">
        <v>5.2</v>
      </c>
      <c r="G917">
        <v>-121.08029999999999</v>
      </c>
      <c r="H917">
        <v>36.5015</v>
      </c>
      <c r="I917" t="s">
        <v>875</v>
      </c>
    </row>
    <row r="918" spans="2:9" x14ac:dyDescent="0.25">
      <c r="B918" t="s">
        <v>1081</v>
      </c>
      <c r="C918" t="s">
        <v>818</v>
      </c>
      <c r="D918" s="1">
        <v>41423.61314814815</v>
      </c>
      <c r="E918">
        <v>0.8</v>
      </c>
      <c r="F918">
        <v>2.2999999999999998</v>
      </c>
      <c r="G918">
        <v>-122.83329999999999</v>
      </c>
      <c r="H918">
        <v>38.8123</v>
      </c>
      <c r="I918" t="s">
        <v>821</v>
      </c>
    </row>
    <row r="919" spans="2:9" x14ac:dyDescent="0.25">
      <c r="B919" t="s">
        <v>1082</v>
      </c>
      <c r="C919" t="s">
        <v>818</v>
      </c>
      <c r="D919" s="1">
        <v>41423.636886574073</v>
      </c>
      <c r="E919">
        <v>1</v>
      </c>
      <c r="F919">
        <v>3.7</v>
      </c>
      <c r="G919">
        <v>-122.8145</v>
      </c>
      <c r="H919">
        <v>38.796999999999997</v>
      </c>
      <c r="I919" t="s">
        <v>821</v>
      </c>
    </row>
    <row r="920" spans="2:9" x14ac:dyDescent="0.25">
      <c r="B920" t="s">
        <v>1083</v>
      </c>
      <c r="C920" t="s">
        <v>818</v>
      </c>
      <c r="D920" s="1">
        <v>41423.656863425924</v>
      </c>
      <c r="E920">
        <v>0.5</v>
      </c>
      <c r="F920">
        <v>1.5</v>
      </c>
      <c r="G920">
        <v>-122.76220000000001</v>
      </c>
      <c r="H920">
        <v>38.789200000000001</v>
      </c>
      <c r="I920" t="s">
        <v>821</v>
      </c>
    </row>
    <row r="921" spans="2:9" x14ac:dyDescent="0.25">
      <c r="B921" t="s">
        <v>1084</v>
      </c>
      <c r="C921" t="s">
        <v>818</v>
      </c>
      <c r="D921" s="1">
        <v>41423.124085648145</v>
      </c>
      <c r="E921">
        <v>0.4</v>
      </c>
      <c r="F921">
        <v>15.7</v>
      </c>
      <c r="G921">
        <v>-119.0793</v>
      </c>
      <c r="H921">
        <v>37.632300000000001</v>
      </c>
      <c r="I921" t="s">
        <v>898</v>
      </c>
    </row>
    <row r="922" spans="2:9" x14ac:dyDescent="0.25">
      <c r="B922" t="s">
        <v>1085</v>
      </c>
      <c r="C922" t="s">
        <v>818</v>
      </c>
      <c r="D922" s="1">
        <v>41423.683391203704</v>
      </c>
      <c r="E922">
        <v>2.7</v>
      </c>
      <c r="F922">
        <v>0.5</v>
      </c>
      <c r="G922">
        <v>-120.679</v>
      </c>
      <c r="H922">
        <v>39.413200000000003</v>
      </c>
      <c r="I922" t="s">
        <v>1086</v>
      </c>
    </row>
    <row r="923" spans="2:9" x14ac:dyDescent="0.25">
      <c r="B923" t="s">
        <v>1087</v>
      </c>
      <c r="C923" t="s">
        <v>818</v>
      </c>
      <c r="D923" s="1">
        <v>41423.732951388891</v>
      </c>
      <c r="E923">
        <v>2.4</v>
      </c>
      <c r="F923">
        <v>0</v>
      </c>
      <c r="G923">
        <v>-121.06</v>
      </c>
      <c r="H923">
        <v>40.176499999999997</v>
      </c>
      <c r="I923" t="s">
        <v>823</v>
      </c>
    </row>
    <row r="924" spans="2:9" x14ac:dyDescent="0.25">
      <c r="B924" t="s">
        <v>1088</v>
      </c>
      <c r="C924" t="s">
        <v>818</v>
      </c>
      <c r="D924" s="1">
        <v>41423.764513888891</v>
      </c>
      <c r="E924">
        <v>1.9</v>
      </c>
      <c r="F924">
        <v>5</v>
      </c>
      <c r="G924">
        <v>-121.05800000000001</v>
      </c>
      <c r="H924">
        <v>40.169199999999996</v>
      </c>
      <c r="I924" t="s">
        <v>823</v>
      </c>
    </row>
    <row r="925" spans="2:9" x14ac:dyDescent="0.25">
      <c r="B925" t="s">
        <v>1089</v>
      </c>
      <c r="C925" t="s">
        <v>818</v>
      </c>
      <c r="D925" s="1">
        <v>41423.76458333333</v>
      </c>
      <c r="E925">
        <v>0.5</v>
      </c>
      <c r="F925">
        <v>3.2</v>
      </c>
      <c r="G925">
        <v>-122.79770000000001</v>
      </c>
      <c r="H925">
        <v>38.813800000000001</v>
      </c>
      <c r="I925" t="s">
        <v>821</v>
      </c>
    </row>
    <row r="926" spans="2:9" x14ac:dyDescent="0.25">
      <c r="B926" t="s">
        <v>1090</v>
      </c>
      <c r="C926" t="s">
        <v>818</v>
      </c>
      <c r="D926" s="1">
        <v>41423.772881944446</v>
      </c>
      <c r="E926">
        <v>2</v>
      </c>
      <c r="F926">
        <v>6.7</v>
      </c>
      <c r="G926">
        <v>-121.07080000000001</v>
      </c>
      <c r="H926">
        <v>40.150700000000001</v>
      </c>
      <c r="I926" t="s">
        <v>823</v>
      </c>
    </row>
    <row r="927" spans="2:9" x14ac:dyDescent="0.25">
      <c r="B927" t="s">
        <v>1091</v>
      </c>
      <c r="C927" t="s">
        <v>818</v>
      </c>
      <c r="D927" s="1">
        <v>41423.774537037039</v>
      </c>
      <c r="E927">
        <v>1.4</v>
      </c>
      <c r="F927">
        <v>0</v>
      </c>
      <c r="G927">
        <v>-121.59950000000001</v>
      </c>
      <c r="H927">
        <v>36.753700000000002</v>
      </c>
      <c r="I927" t="s">
        <v>1092</v>
      </c>
    </row>
    <row r="928" spans="2:9" x14ac:dyDescent="0.25">
      <c r="B928" t="s">
        <v>1093</v>
      </c>
      <c r="C928" t="s">
        <v>818</v>
      </c>
      <c r="D928" s="1">
        <v>41423.779421296298</v>
      </c>
      <c r="E928">
        <v>1.4</v>
      </c>
      <c r="F928">
        <v>1.5</v>
      </c>
      <c r="G928">
        <v>-120.9413</v>
      </c>
      <c r="H928">
        <v>36.664299999999997</v>
      </c>
      <c r="I928" t="s">
        <v>1094</v>
      </c>
    </row>
    <row r="929" spans="2:9" x14ac:dyDescent="0.25">
      <c r="B929" t="s">
        <v>1095</v>
      </c>
      <c r="C929" t="s">
        <v>818</v>
      </c>
      <c r="D929" s="1">
        <v>41423.87363425926</v>
      </c>
      <c r="E929">
        <v>1.8</v>
      </c>
      <c r="F929">
        <v>21.2</v>
      </c>
      <c r="G929">
        <v>-124.1795</v>
      </c>
      <c r="H929">
        <v>40.740699999999997</v>
      </c>
      <c r="I929" t="s">
        <v>1096</v>
      </c>
    </row>
    <row r="930" spans="2:9" x14ac:dyDescent="0.25">
      <c r="B930" t="s">
        <v>1097</v>
      </c>
      <c r="C930" t="s">
        <v>818</v>
      </c>
      <c r="D930" s="1">
        <v>41423.875486111108</v>
      </c>
      <c r="E930">
        <v>0.3</v>
      </c>
      <c r="F930">
        <v>2</v>
      </c>
      <c r="G930">
        <v>-122.774</v>
      </c>
      <c r="H930">
        <v>38.840699999999998</v>
      </c>
      <c r="I930" t="s">
        <v>819</v>
      </c>
    </row>
    <row r="931" spans="2:9" x14ac:dyDescent="0.25">
      <c r="B931" t="s">
        <v>1098</v>
      </c>
      <c r="C931" t="s">
        <v>818</v>
      </c>
      <c r="D931" s="1">
        <v>41423.877835648149</v>
      </c>
      <c r="E931">
        <v>0.6</v>
      </c>
      <c r="F931">
        <v>3</v>
      </c>
      <c r="G931">
        <v>-122.8263</v>
      </c>
      <c r="H931">
        <v>38.806800000000003</v>
      </c>
      <c r="I931" t="s">
        <v>821</v>
      </c>
    </row>
    <row r="932" spans="2:9" x14ac:dyDescent="0.25">
      <c r="B932" t="s">
        <v>1099</v>
      </c>
      <c r="C932" t="s">
        <v>818</v>
      </c>
      <c r="D932" s="1">
        <v>41423.884444444448</v>
      </c>
      <c r="E932">
        <v>2.7</v>
      </c>
      <c r="F932">
        <v>12.4</v>
      </c>
      <c r="G932">
        <v>-121.405</v>
      </c>
      <c r="H932">
        <v>36.8155</v>
      </c>
      <c r="I932" t="s">
        <v>1094</v>
      </c>
    </row>
    <row r="933" spans="2:9" x14ac:dyDescent="0.25">
      <c r="B933" t="s">
        <v>1100</v>
      </c>
      <c r="C933" t="s">
        <v>818</v>
      </c>
      <c r="D933" s="1">
        <v>41423.899016203701</v>
      </c>
      <c r="E933">
        <v>1.7</v>
      </c>
      <c r="F933">
        <v>2.7</v>
      </c>
      <c r="G933">
        <v>-122.8267</v>
      </c>
      <c r="H933">
        <v>38.825499999999998</v>
      </c>
      <c r="I933" t="s">
        <v>821</v>
      </c>
    </row>
    <row r="934" spans="2:9" x14ac:dyDescent="0.25">
      <c r="B934" t="s">
        <v>1101</v>
      </c>
      <c r="C934" t="s">
        <v>818</v>
      </c>
      <c r="D934" s="1">
        <v>41423.88480324074</v>
      </c>
      <c r="E934">
        <v>0.4</v>
      </c>
      <c r="F934">
        <v>4.4000000000000004</v>
      </c>
      <c r="G934">
        <v>-119.021</v>
      </c>
      <c r="H934">
        <v>37.633699999999997</v>
      </c>
      <c r="I934" t="s">
        <v>898</v>
      </c>
    </row>
    <row r="935" spans="2:9" x14ac:dyDescent="0.25">
      <c r="B935" t="s">
        <v>1102</v>
      </c>
      <c r="C935" t="s">
        <v>818</v>
      </c>
      <c r="D935" s="1">
        <v>41423.910069444442</v>
      </c>
      <c r="E935">
        <v>0.7</v>
      </c>
      <c r="F935">
        <v>4.0999999999999996</v>
      </c>
      <c r="G935">
        <v>-121.3515</v>
      </c>
      <c r="H935">
        <v>36.695300000000003</v>
      </c>
      <c r="I935" t="s">
        <v>1094</v>
      </c>
    </row>
    <row r="936" spans="2:9" x14ac:dyDescent="0.25">
      <c r="B936" t="s">
        <v>1103</v>
      </c>
      <c r="C936" t="s">
        <v>818</v>
      </c>
      <c r="D936" s="1">
        <v>41423.917766203704</v>
      </c>
      <c r="E936">
        <v>2.2999999999999998</v>
      </c>
      <c r="F936">
        <v>2.1</v>
      </c>
      <c r="G936">
        <v>-121.05249999999999</v>
      </c>
      <c r="H936">
        <v>40.183500000000002</v>
      </c>
      <c r="I936" t="s">
        <v>823</v>
      </c>
    </row>
    <row r="937" spans="2:9" x14ac:dyDescent="0.25">
      <c r="B937" t="s">
        <v>1104</v>
      </c>
      <c r="C937" t="s">
        <v>818</v>
      </c>
      <c r="D937" s="1">
        <v>41423.923900462964</v>
      </c>
      <c r="E937">
        <v>1.7</v>
      </c>
      <c r="F937">
        <v>5.8</v>
      </c>
      <c r="G937">
        <v>-120.3203</v>
      </c>
      <c r="H937">
        <v>35.777299999999997</v>
      </c>
      <c r="I937" t="s">
        <v>1105</v>
      </c>
    </row>
    <row r="938" spans="2:9" x14ac:dyDescent="0.25">
      <c r="B938" t="s">
        <v>1106</v>
      </c>
      <c r="C938" t="s">
        <v>818</v>
      </c>
      <c r="D938" s="1">
        <v>41423.95385416667</v>
      </c>
      <c r="E938">
        <v>1.4</v>
      </c>
      <c r="F938">
        <v>6.7</v>
      </c>
      <c r="G938">
        <v>-121.77379999999999</v>
      </c>
      <c r="H938">
        <v>37.454799999999999</v>
      </c>
      <c r="I938" t="s">
        <v>887</v>
      </c>
    </row>
    <row r="939" spans="2:9" x14ac:dyDescent="0.25">
      <c r="B939" t="s">
        <v>1107</v>
      </c>
      <c r="C939" t="s">
        <v>818</v>
      </c>
      <c r="D939" s="1">
        <v>41423.955196759256</v>
      </c>
      <c r="E939">
        <v>1.1000000000000001</v>
      </c>
      <c r="F939">
        <v>5.5</v>
      </c>
      <c r="G939">
        <v>-119.0145</v>
      </c>
      <c r="H939">
        <v>37.596800000000002</v>
      </c>
      <c r="I939" t="s">
        <v>898</v>
      </c>
    </row>
    <row r="940" spans="2:9" x14ac:dyDescent="0.25">
      <c r="B940" t="s">
        <v>1108</v>
      </c>
      <c r="C940" t="s">
        <v>818</v>
      </c>
      <c r="D940" s="1">
        <v>41423.955300925925</v>
      </c>
      <c r="E940">
        <v>0.5</v>
      </c>
      <c r="F940">
        <v>2.1</v>
      </c>
      <c r="G940">
        <v>-122.7843</v>
      </c>
      <c r="H940">
        <v>38.839799999999997</v>
      </c>
      <c r="I940" t="s">
        <v>819</v>
      </c>
    </row>
    <row r="941" spans="2:9" x14ac:dyDescent="0.25">
      <c r="B941" t="s">
        <v>1109</v>
      </c>
      <c r="C941" t="s">
        <v>818</v>
      </c>
      <c r="D941" s="1">
        <v>41423.957939814813</v>
      </c>
      <c r="E941">
        <v>0.5</v>
      </c>
      <c r="F941">
        <v>2.6</v>
      </c>
      <c r="G941">
        <v>-122.7803</v>
      </c>
      <c r="H941">
        <v>38.782200000000003</v>
      </c>
      <c r="I941" t="s">
        <v>821</v>
      </c>
    </row>
    <row r="942" spans="2:9" x14ac:dyDescent="0.25">
      <c r="B942" t="s">
        <v>1110</v>
      </c>
      <c r="C942" t="s">
        <v>818</v>
      </c>
      <c r="D942" s="1">
        <v>41423.961122685185</v>
      </c>
      <c r="E942">
        <v>1.4</v>
      </c>
      <c r="F942">
        <v>2.5</v>
      </c>
      <c r="G942">
        <v>-121.032</v>
      </c>
      <c r="H942">
        <v>40.190199999999997</v>
      </c>
      <c r="I942" t="s">
        <v>823</v>
      </c>
    </row>
    <row r="943" spans="2:9" x14ac:dyDescent="0.25">
      <c r="B943" t="s">
        <v>1111</v>
      </c>
      <c r="C943" t="s">
        <v>818</v>
      </c>
      <c r="D943" s="1">
        <v>41423.974606481483</v>
      </c>
      <c r="E943">
        <v>1.5</v>
      </c>
      <c r="F943">
        <v>7.6</v>
      </c>
      <c r="G943">
        <v>-121.3947</v>
      </c>
      <c r="H943">
        <v>36.725299999999997</v>
      </c>
      <c r="I943" t="s">
        <v>1094</v>
      </c>
    </row>
    <row r="944" spans="2:9" x14ac:dyDescent="0.25">
      <c r="B944" t="s">
        <v>1112</v>
      </c>
      <c r="C944" t="s">
        <v>818</v>
      </c>
      <c r="D944" s="1">
        <v>41423.977442129632</v>
      </c>
      <c r="E944">
        <v>0.9</v>
      </c>
      <c r="F944">
        <v>3.3</v>
      </c>
      <c r="G944">
        <v>-122.81780000000001</v>
      </c>
      <c r="H944">
        <v>38.806199999999997</v>
      </c>
      <c r="I944" t="s">
        <v>821</v>
      </c>
    </row>
    <row r="945" spans="2:9" x14ac:dyDescent="0.25">
      <c r="B945" t="s">
        <v>1113</v>
      </c>
      <c r="C945" t="s">
        <v>818</v>
      </c>
      <c r="D945" s="1">
        <v>41423.978032407409</v>
      </c>
      <c r="E945">
        <v>0.9</v>
      </c>
      <c r="F945">
        <v>2.6</v>
      </c>
      <c r="G945">
        <v>-122.82299999999999</v>
      </c>
      <c r="H945">
        <v>38.806800000000003</v>
      </c>
      <c r="I945" t="s">
        <v>821</v>
      </c>
    </row>
    <row r="946" spans="2:9" x14ac:dyDescent="0.25">
      <c r="B946" t="s">
        <v>1114</v>
      </c>
      <c r="C946" t="s">
        <v>818</v>
      </c>
      <c r="D946" s="1">
        <v>41423.980219907404</v>
      </c>
      <c r="E946">
        <v>1.2</v>
      </c>
      <c r="F946">
        <v>2.6</v>
      </c>
      <c r="G946">
        <v>-122.7283</v>
      </c>
      <c r="H946">
        <v>38.789499999999997</v>
      </c>
      <c r="I946" t="s">
        <v>821</v>
      </c>
    </row>
    <row r="947" spans="2:9" x14ac:dyDescent="0.25">
      <c r="B947" t="s">
        <v>1115</v>
      </c>
      <c r="C947" t="s">
        <v>818</v>
      </c>
      <c r="D947" s="1">
        <v>41423.991412037038</v>
      </c>
      <c r="E947">
        <v>1.2</v>
      </c>
      <c r="F947">
        <v>2.9</v>
      </c>
      <c r="G947">
        <v>-122.8122</v>
      </c>
      <c r="H947">
        <v>38.814</v>
      </c>
      <c r="I947" t="s">
        <v>821</v>
      </c>
    </row>
    <row r="948" spans="2:9" x14ac:dyDescent="0.25">
      <c r="B948" t="s">
        <v>1116</v>
      </c>
      <c r="C948" t="s">
        <v>818</v>
      </c>
      <c r="D948" s="1">
        <v>41423.997187499997</v>
      </c>
      <c r="E948">
        <v>0.8</v>
      </c>
      <c r="F948">
        <v>2.5</v>
      </c>
      <c r="G948">
        <v>-122.81270000000001</v>
      </c>
      <c r="H948">
        <v>38.817</v>
      </c>
      <c r="I948" t="s">
        <v>821</v>
      </c>
    </row>
    <row r="949" spans="2:9" x14ac:dyDescent="0.25">
      <c r="B949" t="s">
        <v>1117</v>
      </c>
      <c r="C949" t="s">
        <v>818</v>
      </c>
      <c r="D949" s="1">
        <v>41424.010370370372</v>
      </c>
      <c r="E949">
        <v>2.2000000000000002</v>
      </c>
      <c r="F949">
        <v>4.2</v>
      </c>
      <c r="G949">
        <v>-122.7795</v>
      </c>
      <c r="H949">
        <v>38.792999999999999</v>
      </c>
      <c r="I949" t="s">
        <v>821</v>
      </c>
    </row>
    <row r="950" spans="2:9" x14ac:dyDescent="0.25">
      <c r="B950" t="s">
        <v>1118</v>
      </c>
      <c r="C950" t="s">
        <v>818</v>
      </c>
      <c r="D950" s="1">
        <v>41424.029594907406</v>
      </c>
      <c r="E950">
        <v>1.1000000000000001</v>
      </c>
      <c r="F950">
        <v>7</v>
      </c>
      <c r="G950">
        <v>-121.2538</v>
      </c>
      <c r="H950">
        <v>36.651299999999999</v>
      </c>
      <c r="I950" t="s">
        <v>1094</v>
      </c>
    </row>
    <row r="951" spans="2:9" x14ac:dyDescent="0.25">
      <c r="B951" t="s">
        <v>1119</v>
      </c>
      <c r="C951" t="s">
        <v>818</v>
      </c>
      <c r="D951" s="1">
        <v>41424.074374999997</v>
      </c>
      <c r="E951">
        <v>0.3</v>
      </c>
      <c r="F951">
        <v>6.1</v>
      </c>
      <c r="G951">
        <v>-122.7962</v>
      </c>
      <c r="H951">
        <v>38.7943</v>
      </c>
      <c r="I951" t="s">
        <v>821</v>
      </c>
    </row>
    <row r="952" spans="2:9" x14ac:dyDescent="0.25">
      <c r="B952" t="s">
        <v>1120</v>
      </c>
      <c r="C952" t="s">
        <v>818</v>
      </c>
      <c r="D952" s="1">
        <v>41424.099780092591</v>
      </c>
      <c r="E952">
        <v>0.6</v>
      </c>
      <c r="F952">
        <v>2.2999999999999998</v>
      </c>
      <c r="G952">
        <v>-122.8252</v>
      </c>
      <c r="H952">
        <v>38.844299999999997</v>
      </c>
      <c r="I952" t="s">
        <v>819</v>
      </c>
    </row>
    <row r="953" spans="2:9" x14ac:dyDescent="0.25">
      <c r="B953" t="s">
        <v>1121</v>
      </c>
      <c r="C953" t="s">
        <v>818</v>
      </c>
      <c r="D953" s="1">
        <v>41424.126250000001</v>
      </c>
      <c r="E953">
        <v>0.8</v>
      </c>
      <c r="F953">
        <v>10.5</v>
      </c>
      <c r="G953">
        <v>-121.37869999999999</v>
      </c>
      <c r="H953">
        <v>36.794800000000002</v>
      </c>
      <c r="I953" t="s">
        <v>1094</v>
      </c>
    </row>
    <row r="954" spans="2:9" x14ac:dyDescent="0.25">
      <c r="B954" t="s">
        <v>1122</v>
      </c>
      <c r="C954" t="s">
        <v>818</v>
      </c>
      <c r="D954" s="1">
        <v>41424.130115740743</v>
      </c>
      <c r="E954">
        <v>0.5</v>
      </c>
      <c r="F954">
        <v>3.1</v>
      </c>
      <c r="G954">
        <v>-122.78100000000001</v>
      </c>
      <c r="H954">
        <v>38.790999999999997</v>
      </c>
      <c r="I954" t="s">
        <v>821</v>
      </c>
    </row>
    <row r="955" spans="2:9" x14ac:dyDescent="0.25">
      <c r="B955" t="s">
        <v>1123</v>
      </c>
      <c r="C955" t="s">
        <v>818</v>
      </c>
      <c r="D955" s="1">
        <v>41424.131793981483</v>
      </c>
      <c r="E955">
        <v>2.2000000000000002</v>
      </c>
      <c r="F955">
        <v>3.9</v>
      </c>
      <c r="G955">
        <v>-121.077</v>
      </c>
      <c r="H955">
        <v>36.498800000000003</v>
      </c>
      <c r="I955" t="s">
        <v>875</v>
      </c>
    </row>
    <row r="956" spans="2:9" x14ac:dyDescent="0.25">
      <c r="B956" t="s">
        <v>1124</v>
      </c>
      <c r="C956" t="s">
        <v>818</v>
      </c>
      <c r="D956" s="1">
        <v>41424.155752314815</v>
      </c>
      <c r="E956">
        <v>0.8</v>
      </c>
      <c r="F956">
        <v>3.8</v>
      </c>
      <c r="G956">
        <v>-122.791</v>
      </c>
      <c r="H956">
        <v>38.826999999999998</v>
      </c>
      <c r="I956" t="s">
        <v>819</v>
      </c>
    </row>
    <row r="957" spans="2:9" x14ac:dyDescent="0.25">
      <c r="B957" t="s">
        <v>1125</v>
      </c>
      <c r="C957" t="s">
        <v>818</v>
      </c>
      <c r="D957" s="1">
        <v>41424.207592592589</v>
      </c>
      <c r="E957">
        <v>1.3</v>
      </c>
      <c r="F957">
        <v>1</v>
      </c>
      <c r="G957">
        <v>-122.7912</v>
      </c>
      <c r="H957">
        <v>38.8048</v>
      </c>
      <c r="I957" t="s">
        <v>821</v>
      </c>
    </row>
    <row r="958" spans="2:9" x14ac:dyDescent="0.25">
      <c r="B958" t="s">
        <v>1126</v>
      </c>
      <c r="C958" t="s">
        <v>818</v>
      </c>
      <c r="D958" s="1">
        <v>41424.208587962959</v>
      </c>
      <c r="E958">
        <v>0.1</v>
      </c>
      <c r="F958">
        <v>3.5</v>
      </c>
      <c r="G958">
        <v>-119.0313</v>
      </c>
      <c r="H958">
        <v>37.633000000000003</v>
      </c>
      <c r="I958" t="s">
        <v>898</v>
      </c>
    </row>
    <row r="959" spans="2:9" x14ac:dyDescent="0.25">
      <c r="B959" t="s">
        <v>1127</v>
      </c>
      <c r="C959" t="s">
        <v>818</v>
      </c>
      <c r="D959" s="1">
        <v>41424.22146990741</v>
      </c>
      <c r="E959">
        <v>1.8</v>
      </c>
      <c r="F959">
        <v>2.5</v>
      </c>
      <c r="G959">
        <v>-121.0765</v>
      </c>
      <c r="H959">
        <v>40.184199999999997</v>
      </c>
      <c r="I959" t="s">
        <v>823</v>
      </c>
    </row>
    <row r="960" spans="2:9" x14ac:dyDescent="0.25">
      <c r="B960" t="s">
        <v>1128</v>
      </c>
      <c r="C960" t="s">
        <v>818</v>
      </c>
      <c r="D960" s="1">
        <v>41424.236331018517</v>
      </c>
      <c r="E960">
        <v>1.7</v>
      </c>
      <c r="F960">
        <v>5</v>
      </c>
      <c r="G960">
        <v>-121.0787</v>
      </c>
      <c r="H960">
        <v>40.1858</v>
      </c>
      <c r="I960" t="s">
        <v>823</v>
      </c>
    </row>
    <row r="961" spans="2:9" x14ac:dyDescent="0.25">
      <c r="B961" t="s">
        <v>1129</v>
      </c>
      <c r="C961" t="s">
        <v>818</v>
      </c>
      <c r="D961" s="1">
        <v>41424.255069444444</v>
      </c>
      <c r="E961">
        <v>0.9</v>
      </c>
      <c r="F961">
        <v>3</v>
      </c>
      <c r="G961">
        <v>-122.8163</v>
      </c>
      <c r="H961">
        <v>38.804299999999998</v>
      </c>
      <c r="I961" t="s">
        <v>821</v>
      </c>
    </row>
    <row r="962" spans="2:9" x14ac:dyDescent="0.25">
      <c r="B962" t="s">
        <v>1130</v>
      </c>
      <c r="C962" t="s">
        <v>818</v>
      </c>
      <c r="D962" s="1">
        <v>41424.272777777776</v>
      </c>
      <c r="E962">
        <v>2.8</v>
      </c>
      <c r="F962">
        <v>9.6</v>
      </c>
      <c r="G962">
        <v>-121.459</v>
      </c>
      <c r="H962">
        <v>36.9925</v>
      </c>
      <c r="I962" t="s">
        <v>838</v>
      </c>
    </row>
    <row r="963" spans="2:9" x14ac:dyDescent="0.25">
      <c r="B963" t="s">
        <v>1131</v>
      </c>
      <c r="C963" t="s">
        <v>818</v>
      </c>
      <c r="D963" s="1">
        <v>41424.312800925924</v>
      </c>
      <c r="E963">
        <v>0.6</v>
      </c>
      <c r="F963">
        <v>6.3</v>
      </c>
      <c r="G963">
        <v>-118.8488</v>
      </c>
      <c r="H963">
        <v>37.664000000000001</v>
      </c>
      <c r="I963" t="s">
        <v>898</v>
      </c>
    </row>
    <row r="964" spans="2:9" x14ac:dyDescent="0.25">
      <c r="B964" t="s">
        <v>1132</v>
      </c>
      <c r="C964" t="s">
        <v>818</v>
      </c>
      <c r="D964" s="1">
        <v>41424.32539351852</v>
      </c>
      <c r="E964">
        <v>1.3</v>
      </c>
      <c r="F964">
        <v>7.8</v>
      </c>
      <c r="G964">
        <v>-121.05329999999999</v>
      </c>
      <c r="H964">
        <v>36.4773</v>
      </c>
      <c r="I964" t="s">
        <v>1133</v>
      </c>
    </row>
    <row r="965" spans="2:9" x14ac:dyDescent="0.25">
      <c r="B965" t="s">
        <v>1134</v>
      </c>
      <c r="C965" t="s">
        <v>818</v>
      </c>
      <c r="D965" s="1">
        <v>41424.339085648149</v>
      </c>
      <c r="E965">
        <v>0.6</v>
      </c>
      <c r="F965">
        <v>2</v>
      </c>
      <c r="G965">
        <v>-122.8158</v>
      </c>
      <c r="H965">
        <v>38.821300000000001</v>
      </c>
      <c r="I965" t="s">
        <v>821</v>
      </c>
    </row>
    <row r="966" spans="2:9" x14ac:dyDescent="0.25">
      <c r="B966" t="s">
        <v>1135</v>
      </c>
      <c r="C966" t="s">
        <v>818</v>
      </c>
      <c r="D966" s="1">
        <v>41424.368368055555</v>
      </c>
      <c r="E966">
        <v>1.2</v>
      </c>
      <c r="F966">
        <v>6.9</v>
      </c>
      <c r="G966">
        <v>-121.0718</v>
      </c>
      <c r="H966">
        <v>36.489199999999997</v>
      </c>
      <c r="I966" t="s">
        <v>875</v>
      </c>
    </row>
    <row r="967" spans="2:9" x14ac:dyDescent="0.25">
      <c r="B967" t="s">
        <v>1136</v>
      </c>
      <c r="C967" t="s">
        <v>818</v>
      </c>
      <c r="D967" s="1">
        <v>41424.403622685182</v>
      </c>
      <c r="E967">
        <v>1.8</v>
      </c>
      <c r="F967">
        <v>2</v>
      </c>
      <c r="G967">
        <v>-122.809</v>
      </c>
      <c r="H967">
        <v>38.830300000000001</v>
      </c>
      <c r="I967" t="s">
        <v>819</v>
      </c>
    </row>
    <row r="968" spans="2:9" x14ac:dyDescent="0.25">
      <c r="B968" t="s">
        <v>1137</v>
      </c>
      <c r="C968" t="s">
        <v>818</v>
      </c>
      <c r="D968" s="1">
        <v>41424.405636574076</v>
      </c>
      <c r="E968">
        <v>1.6</v>
      </c>
      <c r="F968">
        <v>5.8</v>
      </c>
      <c r="G968">
        <v>-118.85769999999999</v>
      </c>
      <c r="H968">
        <v>37.524700000000003</v>
      </c>
      <c r="I968" t="s">
        <v>898</v>
      </c>
    </row>
    <row r="969" spans="2:9" x14ac:dyDescent="0.25">
      <c r="B969" t="s">
        <v>1138</v>
      </c>
      <c r="C969" t="s">
        <v>818</v>
      </c>
      <c r="D969" s="1">
        <v>41424.425567129627</v>
      </c>
      <c r="E969">
        <v>0.5</v>
      </c>
      <c r="F969">
        <v>3.7</v>
      </c>
      <c r="G969">
        <v>-122.7728</v>
      </c>
      <c r="H969">
        <v>38.828499999999998</v>
      </c>
      <c r="I969" t="s">
        <v>819</v>
      </c>
    </row>
    <row r="970" spans="2:9" x14ac:dyDescent="0.25">
      <c r="B970" t="s">
        <v>1139</v>
      </c>
      <c r="C970" t="s">
        <v>818</v>
      </c>
      <c r="D970" s="1">
        <v>41424.446597222224</v>
      </c>
      <c r="E970">
        <v>0.5</v>
      </c>
      <c r="F970">
        <v>3.9</v>
      </c>
      <c r="G970">
        <v>-122.816</v>
      </c>
      <c r="H970">
        <v>38.793700000000001</v>
      </c>
      <c r="I970" t="s">
        <v>821</v>
      </c>
    </row>
    <row r="971" spans="2:9" x14ac:dyDescent="0.25">
      <c r="B971" t="s">
        <v>1140</v>
      </c>
      <c r="C971" t="s">
        <v>818</v>
      </c>
      <c r="D971" s="1">
        <v>41424.499328703707</v>
      </c>
      <c r="E971">
        <v>0.9</v>
      </c>
      <c r="F971">
        <v>3.5</v>
      </c>
      <c r="G971">
        <v>-122.8198</v>
      </c>
      <c r="H971">
        <v>38.821800000000003</v>
      </c>
      <c r="I971" t="s">
        <v>821</v>
      </c>
    </row>
    <row r="972" spans="2:9" x14ac:dyDescent="0.25">
      <c r="B972" t="s">
        <v>1141</v>
      </c>
      <c r="C972" t="s">
        <v>818</v>
      </c>
      <c r="D972" s="1">
        <v>41424.506180555552</v>
      </c>
      <c r="E972">
        <v>1.1000000000000001</v>
      </c>
      <c r="F972">
        <v>1.2</v>
      </c>
      <c r="G972">
        <v>-122.7958</v>
      </c>
      <c r="H972">
        <v>38.808700000000002</v>
      </c>
      <c r="I972" t="s">
        <v>821</v>
      </c>
    </row>
    <row r="973" spans="2:9" x14ac:dyDescent="0.25">
      <c r="B973" t="s">
        <v>1142</v>
      </c>
      <c r="C973" t="s">
        <v>818</v>
      </c>
      <c r="D973" s="1">
        <v>41424.506516203706</v>
      </c>
      <c r="E973">
        <v>1.6</v>
      </c>
      <c r="F973">
        <v>6.7</v>
      </c>
      <c r="G973">
        <v>-121.19</v>
      </c>
      <c r="H973">
        <v>36.582999999999998</v>
      </c>
      <c r="I973" t="s">
        <v>875</v>
      </c>
    </row>
    <row r="974" spans="2:9" x14ac:dyDescent="0.25">
      <c r="B974" t="s">
        <v>1143</v>
      </c>
      <c r="C974" t="s">
        <v>818</v>
      </c>
      <c r="D974" s="1">
        <v>41424.574861111112</v>
      </c>
      <c r="E974">
        <v>2.2000000000000002</v>
      </c>
      <c r="F974">
        <v>6.3</v>
      </c>
      <c r="G974">
        <v>-121.0805</v>
      </c>
      <c r="H974">
        <v>40.141300000000001</v>
      </c>
      <c r="I974" t="s">
        <v>823</v>
      </c>
    </row>
    <row r="975" spans="2:9" x14ac:dyDescent="0.25">
      <c r="B975" t="s">
        <v>1144</v>
      </c>
      <c r="C975" t="s">
        <v>818</v>
      </c>
      <c r="D975" s="1">
        <v>41424.583090277774</v>
      </c>
      <c r="E975">
        <v>0.4</v>
      </c>
      <c r="F975">
        <v>2</v>
      </c>
      <c r="G975">
        <v>-122.8035</v>
      </c>
      <c r="H975">
        <v>38.819299999999998</v>
      </c>
      <c r="I975" t="s">
        <v>819</v>
      </c>
    </row>
    <row r="976" spans="2:9" x14ac:dyDescent="0.25">
      <c r="B976" t="s">
        <v>1145</v>
      </c>
      <c r="C976" t="s">
        <v>818</v>
      </c>
      <c r="D976" s="1">
        <v>41424.583310185182</v>
      </c>
      <c r="E976">
        <v>0.6</v>
      </c>
      <c r="F976">
        <v>3.5</v>
      </c>
      <c r="G976">
        <v>-122.79600000000001</v>
      </c>
      <c r="H976">
        <v>38.824800000000003</v>
      </c>
      <c r="I976" t="s">
        <v>819</v>
      </c>
    </row>
    <row r="977" spans="2:9" x14ac:dyDescent="0.25">
      <c r="B977" t="s">
        <v>1146</v>
      </c>
      <c r="C977" t="s">
        <v>818</v>
      </c>
      <c r="D977" s="1">
        <v>41424.600254629629</v>
      </c>
      <c r="E977">
        <v>2.1</v>
      </c>
      <c r="F977">
        <v>5.3</v>
      </c>
      <c r="G977">
        <v>-121.0667</v>
      </c>
      <c r="H977">
        <v>40.174199999999999</v>
      </c>
      <c r="I977" t="s">
        <v>823</v>
      </c>
    </row>
    <row r="978" spans="2:9" x14ac:dyDescent="0.25">
      <c r="B978" t="s">
        <v>1147</v>
      </c>
      <c r="C978" t="s">
        <v>818</v>
      </c>
      <c r="D978" s="1">
        <v>41424.614641203705</v>
      </c>
      <c r="E978">
        <v>0.6</v>
      </c>
      <c r="F978">
        <v>2.6</v>
      </c>
      <c r="G978">
        <v>-122.79300000000001</v>
      </c>
      <c r="H978">
        <v>38.817</v>
      </c>
      <c r="I978" t="s">
        <v>821</v>
      </c>
    </row>
    <row r="979" spans="2:9" x14ac:dyDescent="0.25">
      <c r="B979" t="s">
        <v>1148</v>
      </c>
      <c r="C979" t="s">
        <v>818</v>
      </c>
      <c r="D979" s="1">
        <v>41424.642766203702</v>
      </c>
      <c r="E979">
        <v>2.4</v>
      </c>
      <c r="F979">
        <v>2.7</v>
      </c>
      <c r="G979">
        <v>-122.8272</v>
      </c>
      <c r="H979">
        <v>38.838200000000001</v>
      </c>
      <c r="I979" t="s">
        <v>819</v>
      </c>
    </row>
    <row r="980" spans="2:9" x14ac:dyDescent="0.25">
      <c r="B980" t="s">
        <v>1149</v>
      </c>
      <c r="C980" t="s">
        <v>818</v>
      </c>
      <c r="D980" s="1">
        <v>41424.643287037034</v>
      </c>
      <c r="E980">
        <v>0.5</v>
      </c>
      <c r="F980">
        <v>1.9</v>
      </c>
      <c r="G980">
        <v>-122.7842</v>
      </c>
      <c r="H980">
        <v>38.842199999999998</v>
      </c>
      <c r="I980" t="s">
        <v>819</v>
      </c>
    </row>
    <row r="981" spans="2:9" x14ac:dyDescent="0.25">
      <c r="B981" t="s">
        <v>1150</v>
      </c>
      <c r="C981" t="s">
        <v>818</v>
      </c>
      <c r="D981" s="1">
        <v>41424.695636574077</v>
      </c>
      <c r="E981">
        <v>0.8</v>
      </c>
      <c r="F981">
        <v>3.2</v>
      </c>
      <c r="G981">
        <v>-122.8235</v>
      </c>
      <c r="H981">
        <v>38.8215</v>
      </c>
      <c r="I981" t="s">
        <v>821</v>
      </c>
    </row>
    <row r="982" spans="2:9" x14ac:dyDescent="0.25">
      <c r="B982" t="s">
        <v>1151</v>
      </c>
      <c r="C982" t="s">
        <v>818</v>
      </c>
      <c r="D982" s="1">
        <v>41424.718460648146</v>
      </c>
      <c r="E982">
        <v>0.8</v>
      </c>
      <c r="F982">
        <v>7.2</v>
      </c>
      <c r="G982">
        <v>-118.8468</v>
      </c>
      <c r="H982">
        <v>37.4253</v>
      </c>
      <c r="I982" t="s">
        <v>898</v>
      </c>
    </row>
    <row r="983" spans="2:9" x14ac:dyDescent="0.25">
      <c r="B983" t="s">
        <v>1152</v>
      </c>
      <c r="C983" t="s">
        <v>818</v>
      </c>
      <c r="D983" s="1">
        <v>41424.386597222219</v>
      </c>
      <c r="E983">
        <v>0.3</v>
      </c>
      <c r="F983">
        <v>5</v>
      </c>
      <c r="G983">
        <v>-121.5218</v>
      </c>
      <c r="H983">
        <v>40.463000000000001</v>
      </c>
      <c r="I983" t="s">
        <v>1153</v>
      </c>
    </row>
    <row r="984" spans="2:9" x14ac:dyDescent="0.25">
      <c r="B984" t="s">
        <v>1154</v>
      </c>
      <c r="C984" t="s">
        <v>818</v>
      </c>
      <c r="D984" s="1">
        <v>41424.796527777777</v>
      </c>
      <c r="E984">
        <v>2</v>
      </c>
      <c r="F984">
        <v>0</v>
      </c>
      <c r="G984">
        <v>-121.10299999999999</v>
      </c>
      <c r="H984">
        <v>40.186500000000002</v>
      </c>
      <c r="I984" t="s">
        <v>823</v>
      </c>
    </row>
    <row r="985" spans="2:9" x14ac:dyDescent="0.25">
      <c r="B985" t="s">
        <v>1155</v>
      </c>
      <c r="C985" t="s">
        <v>818</v>
      </c>
      <c r="D985" s="1">
        <v>41424.874097222222</v>
      </c>
      <c r="E985">
        <v>1.7</v>
      </c>
      <c r="F985">
        <v>2.4</v>
      </c>
      <c r="G985">
        <v>-121.1683</v>
      </c>
      <c r="H985">
        <v>40.143500000000003</v>
      </c>
      <c r="I985" t="s">
        <v>1153</v>
      </c>
    </row>
    <row r="986" spans="2:9" x14ac:dyDescent="0.25">
      <c r="B986" t="s">
        <v>1156</v>
      </c>
      <c r="C986" t="s">
        <v>818</v>
      </c>
      <c r="D986" s="1">
        <v>41424.878252314818</v>
      </c>
      <c r="E986">
        <v>0.5</v>
      </c>
      <c r="F986">
        <v>2.6</v>
      </c>
      <c r="G986">
        <v>-122.79819999999999</v>
      </c>
      <c r="H986">
        <v>38.826000000000001</v>
      </c>
      <c r="I986" t="s">
        <v>819</v>
      </c>
    </row>
    <row r="987" spans="2:9" x14ac:dyDescent="0.25">
      <c r="B987" t="s">
        <v>1157</v>
      </c>
      <c r="C987" t="s">
        <v>818</v>
      </c>
      <c r="D987" s="1">
        <v>41424.880949074075</v>
      </c>
      <c r="E987">
        <v>3.6</v>
      </c>
      <c r="F987">
        <v>4.8</v>
      </c>
      <c r="G987">
        <v>-121.09520000000001</v>
      </c>
      <c r="H987">
        <v>40.183700000000002</v>
      </c>
      <c r="I987" t="s">
        <v>823</v>
      </c>
    </row>
    <row r="988" spans="2:9" x14ac:dyDescent="0.25">
      <c r="B988" t="s">
        <v>1158</v>
      </c>
      <c r="C988" t="s">
        <v>818</v>
      </c>
      <c r="D988" s="1">
        <v>41424.887719907405</v>
      </c>
      <c r="E988">
        <v>0.8</v>
      </c>
      <c r="F988">
        <v>3.9</v>
      </c>
      <c r="G988">
        <v>-122.815</v>
      </c>
      <c r="H988">
        <v>38.797800000000002</v>
      </c>
      <c r="I988" t="s">
        <v>821</v>
      </c>
    </row>
    <row r="989" spans="2:9" x14ac:dyDescent="0.25">
      <c r="B989" t="s">
        <v>1159</v>
      </c>
      <c r="C989" t="s">
        <v>818</v>
      </c>
      <c r="D989" s="1">
        <v>41424.940532407411</v>
      </c>
      <c r="E989">
        <v>1.2</v>
      </c>
      <c r="F989">
        <v>2.4</v>
      </c>
      <c r="G989">
        <v>-122.7748</v>
      </c>
      <c r="H989">
        <v>38.834699999999998</v>
      </c>
      <c r="I989" t="s">
        <v>819</v>
      </c>
    </row>
    <row r="990" spans="2:9" x14ac:dyDescent="0.25">
      <c r="B990" t="s">
        <v>1160</v>
      </c>
      <c r="C990" t="s">
        <v>818</v>
      </c>
      <c r="D990" s="1">
        <v>41424.952905092592</v>
      </c>
      <c r="E990">
        <v>0.9</v>
      </c>
      <c r="F990">
        <v>3.1</v>
      </c>
      <c r="G990">
        <v>-122.797</v>
      </c>
      <c r="H990">
        <v>38.8217</v>
      </c>
      <c r="I990" t="s">
        <v>819</v>
      </c>
    </row>
    <row r="991" spans="2:9" x14ac:dyDescent="0.25">
      <c r="B991" t="s">
        <v>1161</v>
      </c>
      <c r="C991" t="s">
        <v>818</v>
      </c>
      <c r="D991" s="1">
        <v>41424.95511574074</v>
      </c>
      <c r="E991">
        <v>0.9</v>
      </c>
      <c r="F991">
        <v>3.4</v>
      </c>
      <c r="G991">
        <v>-122.7898</v>
      </c>
      <c r="H991">
        <v>38.8108</v>
      </c>
      <c r="I991" t="s">
        <v>821</v>
      </c>
    </row>
    <row r="992" spans="2:9" x14ac:dyDescent="0.25">
      <c r="B992" t="s">
        <v>1162</v>
      </c>
      <c r="C992" t="s">
        <v>818</v>
      </c>
      <c r="D992" s="1">
        <v>41424.973171296297</v>
      </c>
      <c r="E992">
        <v>0.6</v>
      </c>
      <c r="F992">
        <v>3.8</v>
      </c>
      <c r="G992">
        <v>-122.8182</v>
      </c>
      <c r="H992">
        <v>38.7973</v>
      </c>
      <c r="I992" t="s">
        <v>821</v>
      </c>
    </row>
    <row r="993" spans="2:9" x14ac:dyDescent="0.25">
      <c r="B993" t="s">
        <v>1163</v>
      </c>
      <c r="C993" t="s">
        <v>818</v>
      </c>
      <c r="D993" s="1">
        <v>41425.055578703701</v>
      </c>
      <c r="E993">
        <v>1.8</v>
      </c>
      <c r="F993">
        <v>3.7</v>
      </c>
      <c r="G993">
        <v>-121.09</v>
      </c>
      <c r="H993">
        <v>40.1768</v>
      </c>
      <c r="I993" t="s">
        <v>823</v>
      </c>
    </row>
    <row r="994" spans="2:9" x14ac:dyDescent="0.25">
      <c r="B994" t="s">
        <v>1164</v>
      </c>
      <c r="C994" t="s">
        <v>818</v>
      </c>
      <c r="D994" s="1">
        <v>41425.173692129632</v>
      </c>
      <c r="E994">
        <v>1.8</v>
      </c>
      <c r="F994">
        <v>2.9</v>
      </c>
      <c r="G994">
        <v>-122.80629999999999</v>
      </c>
      <c r="H994">
        <v>38.8245</v>
      </c>
      <c r="I994" t="s">
        <v>821</v>
      </c>
    </row>
    <row r="995" spans="2:9" x14ac:dyDescent="0.25">
      <c r="B995" t="s">
        <v>1165</v>
      </c>
      <c r="C995" t="s">
        <v>818</v>
      </c>
      <c r="D995" s="1">
        <v>41425.175462962965</v>
      </c>
      <c r="E995">
        <v>0.6</v>
      </c>
      <c r="F995">
        <v>8.4</v>
      </c>
      <c r="G995">
        <v>-122.8723</v>
      </c>
      <c r="H995">
        <v>38.811</v>
      </c>
      <c r="I995" t="s">
        <v>821</v>
      </c>
    </row>
    <row r="996" spans="2:9" x14ac:dyDescent="0.25">
      <c r="B996" t="s">
        <v>1166</v>
      </c>
      <c r="C996" t="s">
        <v>818</v>
      </c>
      <c r="D996" s="1">
        <v>41425.185520833336</v>
      </c>
      <c r="E996">
        <v>1.5</v>
      </c>
      <c r="F996">
        <v>5.8</v>
      </c>
      <c r="G996">
        <v>-122.5638</v>
      </c>
      <c r="H996">
        <v>38.583799999999997</v>
      </c>
      <c r="I996" t="s">
        <v>1167</v>
      </c>
    </row>
    <row r="997" spans="2:9" x14ac:dyDescent="0.25">
      <c r="B997" t="s">
        <v>1168</v>
      </c>
      <c r="C997" t="s">
        <v>818</v>
      </c>
      <c r="D997" s="1">
        <v>41425.189143518517</v>
      </c>
      <c r="E997">
        <v>1.8</v>
      </c>
      <c r="F997">
        <v>1.4</v>
      </c>
      <c r="G997">
        <v>-121.0913</v>
      </c>
      <c r="H997">
        <v>40.178199999999997</v>
      </c>
      <c r="I997" t="s">
        <v>823</v>
      </c>
    </row>
    <row r="998" spans="2:9" x14ac:dyDescent="0.25">
      <c r="B998" t="s">
        <v>1169</v>
      </c>
      <c r="C998" t="s">
        <v>818</v>
      </c>
      <c r="D998" s="1">
        <v>41425.200636574074</v>
      </c>
      <c r="E998">
        <v>2.9</v>
      </c>
      <c r="F998">
        <v>0</v>
      </c>
      <c r="G998">
        <v>-121.10129999999999</v>
      </c>
      <c r="H998">
        <v>40.197699999999998</v>
      </c>
      <c r="I998" t="s">
        <v>880</v>
      </c>
    </row>
    <row r="999" spans="2:9" x14ac:dyDescent="0.25">
      <c r="B999" t="s">
        <v>1170</v>
      </c>
      <c r="C999" t="s">
        <v>818</v>
      </c>
      <c r="D999" s="1">
        <v>41425.221701388888</v>
      </c>
      <c r="E999">
        <v>0.9</v>
      </c>
      <c r="F999">
        <v>4.5</v>
      </c>
      <c r="G999">
        <v>-122.8207</v>
      </c>
      <c r="H999">
        <v>38.804299999999998</v>
      </c>
      <c r="I999" t="s">
        <v>821</v>
      </c>
    </row>
    <row r="1000" spans="2:9" x14ac:dyDescent="0.25">
      <c r="B1000" t="s">
        <v>1171</v>
      </c>
      <c r="C1000" t="s">
        <v>818</v>
      </c>
      <c r="D1000" s="1">
        <v>41425.222777777781</v>
      </c>
      <c r="E1000">
        <v>2</v>
      </c>
      <c r="F1000">
        <v>0.7</v>
      </c>
      <c r="G1000">
        <v>-121.0698</v>
      </c>
      <c r="H1000">
        <v>40.159999999999997</v>
      </c>
      <c r="I1000" t="s">
        <v>823</v>
      </c>
    </row>
    <row r="1001" spans="2:9" x14ac:dyDescent="0.25">
      <c r="B1001" t="s">
        <v>1172</v>
      </c>
      <c r="C1001" t="s">
        <v>818</v>
      </c>
      <c r="D1001" s="1">
        <v>41425.240451388891</v>
      </c>
      <c r="E1001">
        <v>1.6</v>
      </c>
      <c r="F1001">
        <v>8.9</v>
      </c>
      <c r="G1001">
        <v>-121.72629999999999</v>
      </c>
      <c r="H1001">
        <v>37.371200000000002</v>
      </c>
      <c r="I1001" t="s">
        <v>1173</v>
      </c>
    </row>
    <row r="1002" spans="2:9" x14ac:dyDescent="0.25">
      <c r="B1002" t="s">
        <v>1174</v>
      </c>
      <c r="C1002" t="s">
        <v>818</v>
      </c>
      <c r="D1002" s="1">
        <v>41425.258055555554</v>
      </c>
      <c r="E1002">
        <v>1.4</v>
      </c>
      <c r="F1002">
        <v>2.2999999999999998</v>
      </c>
      <c r="G1002">
        <v>-122.81270000000001</v>
      </c>
      <c r="H1002">
        <v>38.808700000000002</v>
      </c>
      <c r="I1002" t="s">
        <v>821</v>
      </c>
    </row>
    <row r="1003" spans="2:9" x14ac:dyDescent="0.25">
      <c r="B1003" t="s">
        <v>1175</v>
      </c>
      <c r="C1003" t="s">
        <v>818</v>
      </c>
      <c r="D1003" s="1">
        <v>41425.275949074072</v>
      </c>
      <c r="E1003">
        <v>0.6</v>
      </c>
      <c r="F1003">
        <v>2.9</v>
      </c>
      <c r="G1003">
        <v>-122.7997</v>
      </c>
      <c r="H1003">
        <v>38.812199999999997</v>
      </c>
      <c r="I1003" t="s">
        <v>821</v>
      </c>
    </row>
    <row r="1004" spans="2:9" x14ac:dyDescent="0.25">
      <c r="B1004" t="s">
        <v>1176</v>
      </c>
      <c r="C1004" t="s">
        <v>818</v>
      </c>
      <c r="D1004" s="1">
        <v>41425.308657407404</v>
      </c>
      <c r="E1004">
        <v>0.8</v>
      </c>
      <c r="F1004">
        <v>3.2</v>
      </c>
      <c r="G1004">
        <v>-122.8173</v>
      </c>
      <c r="H1004">
        <v>38.804200000000002</v>
      </c>
      <c r="I1004" t="s">
        <v>821</v>
      </c>
    </row>
    <row r="1005" spans="2:9" x14ac:dyDescent="0.25">
      <c r="B1005" t="s">
        <v>1177</v>
      </c>
      <c r="C1005" t="s">
        <v>818</v>
      </c>
      <c r="D1005" s="1">
        <v>41425.31355324074</v>
      </c>
      <c r="E1005">
        <v>1.3</v>
      </c>
      <c r="F1005">
        <v>7</v>
      </c>
      <c r="G1005">
        <v>-121.20699999999999</v>
      </c>
      <c r="H1005">
        <v>36.597700000000003</v>
      </c>
      <c r="I1005" t="s">
        <v>875</v>
      </c>
    </row>
    <row r="1006" spans="2:9" x14ac:dyDescent="0.25">
      <c r="B1006" t="s">
        <v>1178</v>
      </c>
      <c r="C1006" t="s">
        <v>818</v>
      </c>
      <c r="D1006" s="1">
        <v>41425.316550925927</v>
      </c>
      <c r="E1006">
        <v>2.4</v>
      </c>
      <c r="F1006">
        <v>0.1</v>
      </c>
      <c r="G1006">
        <v>-121.0707</v>
      </c>
      <c r="H1006">
        <v>40.148000000000003</v>
      </c>
      <c r="I1006" t="s">
        <v>823</v>
      </c>
    </row>
    <row r="1007" spans="2:9" x14ac:dyDescent="0.25">
      <c r="B1007" t="s">
        <v>1179</v>
      </c>
      <c r="C1007" t="s">
        <v>818</v>
      </c>
      <c r="D1007" s="1">
        <v>41425.319062499999</v>
      </c>
      <c r="E1007">
        <v>0.5</v>
      </c>
      <c r="F1007">
        <v>3.7</v>
      </c>
      <c r="G1007">
        <v>-122.8092</v>
      </c>
      <c r="H1007">
        <v>38.8185</v>
      </c>
      <c r="I1007" t="s">
        <v>821</v>
      </c>
    </row>
    <row r="1008" spans="2:9" x14ac:dyDescent="0.25">
      <c r="B1008" t="s">
        <v>1180</v>
      </c>
      <c r="C1008" t="s">
        <v>818</v>
      </c>
      <c r="D1008" s="1">
        <v>41425.336689814816</v>
      </c>
      <c r="E1008">
        <v>0.3</v>
      </c>
      <c r="F1008">
        <v>8</v>
      </c>
      <c r="G1008">
        <v>-118.947</v>
      </c>
      <c r="H1008">
        <v>37.6477</v>
      </c>
      <c r="I1008" t="s">
        <v>898</v>
      </c>
    </row>
    <row r="1009" spans="2:9" x14ac:dyDescent="0.25">
      <c r="B1009" t="s">
        <v>1181</v>
      </c>
      <c r="C1009" t="s">
        <v>818</v>
      </c>
      <c r="D1009" s="1">
        <v>41425.340763888889</v>
      </c>
      <c r="E1009">
        <v>0.8</v>
      </c>
      <c r="F1009">
        <v>2</v>
      </c>
      <c r="G1009">
        <v>-122.80119999999999</v>
      </c>
      <c r="H1009">
        <v>38.831699999999998</v>
      </c>
      <c r="I1009" t="s">
        <v>819</v>
      </c>
    </row>
    <row r="1010" spans="2:9" x14ac:dyDescent="0.25">
      <c r="B1010" t="s">
        <v>1182</v>
      </c>
      <c r="C1010" t="s">
        <v>818</v>
      </c>
      <c r="D1010" s="1">
        <v>41425.348865740743</v>
      </c>
      <c r="E1010">
        <v>1.1000000000000001</v>
      </c>
      <c r="F1010">
        <v>13.2</v>
      </c>
      <c r="G1010">
        <v>-122.5</v>
      </c>
      <c r="H1010">
        <v>37.673299999999998</v>
      </c>
      <c r="I1010" t="s">
        <v>1183</v>
      </c>
    </row>
    <row r="1011" spans="2:9" x14ac:dyDescent="0.25">
      <c r="B1011" t="s">
        <v>1184</v>
      </c>
      <c r="C1011" t="s">
        <v>818</v>
      </c>
      <c r="D1011" s="1">
        <v>41425.366273148145</v>
      </c>
      <c r="E1011">
        <v>0.8</v>
      </c>
      <c r="F1011">
        <v>8.1999999999999993</v>
      </c>
      <c r="G1011">
        <v>-118.8442</v>
      </c>
      <c r="H1011">
        <v>37.490499999999997</v>
      </c>
      <c r="I1011" t="s">
        <v>898</v>
      </c>
    </row>
    <row r="1012" spans="2:9" x14ac:dyDescent="0.25">
      <c r="B1012" t="s">
        <v>1185</v>
      </c>
      <c r="C1012" t="s">
        <v>818</v>
      </c>
      <c r="D1012" s="1">
        <v>41425.42633101852</v>
      </c>
      <c r="E1012">
        <v>2.4</v>
      </c>
      <c r="F1012">
        <v>1.7</v>
      </c>
      <c r="G1012">
        <v>-122.7422</v>
      </c>
      <c r="H1012">
        <v>38.805199999999999</v>
      </c>
      <c r="I1012" t="s">
        <v>819</v>
      </c>
    </row>
    <row r="1013" spans="2:9" x14ac:dyDescent="0.25">
      <c r="B1013" t="s">
        <v>1186</v>
      </c>
      <c r="C1013" t="s">
        <v>818</v>
      </c>
      <c r="D1013" s="1">
        <v>41425.4375462963</v>
      </c>
      <c r="E1013">
        <v>1</v>
      </c>
      <c r="F1013">
        <v>3.2</v>
      </c>
      <c r="G1013">
        <v>-122.812</v>
      </c>
      <c r="H1013">
        <v>38.799700000000001</v>
      </c>
      <c r="I1013" t="s">
        <v>821</v>
      </c>
    </row>
    <row r="1014" spans="2:9" x14ac:dyDescent="0.25">
      <c r="B1014" t="s">
        <v>1187</v>
      </c>
      <c r="C1014" t="s">
        <v>818</v>
      </c>
      <c r="D1014" s="1">
        <v>41425.481030092589</v>
      </c>
      <c r="E1014">
        <v>3.1</v>
      </c>
      <c r="F1014">
        <v>0</v>
      </c>
      <c r="G1014">
        <v>-121.1097</v>
      </c>
      <c r="H1014">
        <v>40.169199999999996</v>
      </c>
      <c r="I1014" t="s">
        <v>823</v>
      </c>
    </row>
    <row r="1015" spans="2:9" x14ac:dyDescent="0.25">
      <c r="B1015" t="s">
        <v>1188</v>
      </c>
      <c r="C1015" t="s">
        <v>818</v>
      </c>
      <c r="D1015" s="1">
        <v>41425.490254629629</v>
      </c>
      <c r="E1015">
        <v>1</v>
      </c>
      <c r="F1015">
        <v>2.1</v>
      </c>
      <c r="G1015">
        <v>-122.83029999999999</v>
      </c>
      <c r="H1015">
        <v>38.843800000000002</v>
      </c>
      <c r="I1015" t="s">
        <v>819</v>
      </c>
    </row>
    <row r="1016" spans="2:9" x14ac:dyDescent="0.25">
      <c r="B1016" t="s">
        <v>1189</v>
      </c>
      <c r="C1016" t="s">
        <v>818</v>
      </c>
      <c r="D1016" s="1">
        <v>41425.510648148149</v>
      </c>
      <c r="E1016">
        <v>0.4</v>
      </c>
      <c r="F1016">
        <v>4.2</v>
      </c>
      <c r="G1016">
        <v>-122.82170000000001</v>
      </c>
      <c r="H1016">
        <v>38.8078</v>
      </c>
      <c r="I1016" t="s">
        <v>821</v>
      </c>
    </row>
    <row r="1017" spans="2:9" x14ac:dyDescent="0.25">
      <c r="B1017" t="s">
        <v>1190</v>
      </c>
      <c r="C1017" t="s">
        <v>818</v>
      </c>
      <c r="D1017" s="1">
        <v>41425.5155787037</v>
      </c>
      <c r="E1017">
        <v>1.7</v>
      </c>
      <c r="F1017">
        <v>1.9</v>
      </c>
      <c r="G1017">
        <v>-122.8117</v>
      </c>
      <c r="H1017">
        <v>38.8095</v>
      </c>
      <c r="I1017" t="s">
        <v>821</v>
      </c>
    </row>
    <row r="1018" spans="2:9" x14ac:dyDescent="0.25">
      <c r="B1018" t="s">
        <v>1191</v>
      </c>
      <c r="C1018" t="s">
        <v>818</v>
      </c>
      <c r="D1018" s="1">
        <v>41425.542256944442</v>
      </c>
      <c r="E1018">
        <v>0.7</v>
      </c>
      <c r="F1018">
        <v>6</v>
      </c>
      <c r="G1018">
        <v>-122.8265</v>
      </c>
      <c r="H1018">
        <v>38.8123</v>
      </c>
      <c r="I1018" t="s">
        <v>821</v>
      </c>
    </row>
    <row r="1019" spans="2:9" x14ac:dyDescent="0.25">
      <c r="B1019" t="s">
        <v>1192</v>
      </c>
      <c r="C1019" t="s">
        <v>818</v>
      </c>
      <c r="D1019" s="1">
        <v>41425.544062499997</v>
      </c>
      <c r="E1019">
        <v>0.9</v>
      </c>
      <c r="F1019">
        <v>3.1</v>
      </c>
      <c r="G1019">
        <v>-122.7985</v>
      </c>
      <c r="H1019">
        <v>38.79</v>
      </c>
      <c r="I1019" t="s">
        <v>821</v>
      </c>
    </row>
    <row r="1020" spans="2:9" x14ac:dyDescent="0.25">
      <c r="B1020" t="s">
        <v>1193</v>
      </c>
      <c r="C1020" t="s">
        <v>818</v>
      </c>
      <c r="D1020" s="1">
        <v>41425.549467592595</v>
      </c>
      <c r="E1020">
        <v>1.1000000000000001</v>
      </c>
      <c r="F1020">
        <v>10.7</v>
      </c>
      <c r="G1020">
        <v>-118.6015</v>
      </c>
      <c r="H1020">
        <v>37.411999999999999</v>
      </c>
      <c r="I1020" t="s">
        <v>1075</v>
      </c>
    </row>
    <row r="1021" spans="2:9" x14ac:dyDescent="0.25">
      <c r="B1021" t="s">
        <v>1194</v>
      </c>
      <c r="C1021" t="s">
        <v>818</v>
      </c>
      <c r="D1021" s="1">
        <v>41425.594293981485</v>
      </c>
      <c r="E1021">
        <v>1.8</v>
      </c>
      <c r="F1021">
        <v>4.0999999999999996</v>
      </c>
      <c r="G1021">
        <v>-121.07429999999999</v>
      </c>
      <c r="H1021">
        <v>40.145499999999998</v>
      </c>
      <c r="I1021" t="s">
        <v>823</v>
      </c>
    </row>
    <row r="1022" spans="2:9" x14ac:dyDescent="0.25">
      <c r="B1022" t="s">
        <v>1195</v>
      </c>
      <c r="C1022" t="s">
        <v>818</v>
      </c>
      <c r="D1022" s="1">
        <v>41425.635428240741</v>
      </c>
      <c r="E1022">
        <v>0.4</v>
      </c>
      <c r="F1022">
        <v>4</v>
      </c>
      <c r="G1022">
        <v>-122.8113</v>
      </c>
      <c r="H1022">
        <v>38.8172</v>
      </c>
      <c r="I1022" t="s">
        <v>821</v>
      </c>
    </row>
    <row r="1023" spans="2:9" x14ac:dyDescent="0.25">
      <c r="B1023" t="s">
        <v>1196</v>
      </c>
      <c r="C1023" t="s">
        <v>818</v>
      </c>
      <c r="D1023" s="1">
        <v>41425.700937499998</v>
      </c>
      <c r="E1023">
        <v>1.9</v>
      </c>
      <c r="F1023">
        <v>5.9</v>
      </c>
      <c r="G1023">
        <v>-121.01300000000001</v>
      </c>
      <c r="H1023">
        <v>36.435200000000002</v>
      </c>
      <c r="I1023" t="s">
        <v>1133</v>
      </c>
    </row>
    <row r="1024" spans="2:9" x14ac:dyDescent="0.25">
      <c r="B1024" t="s">
        <v>1197</v>
      </c>
      <c r="C1024" t="s">
        <v>818</v>
      </c>
      <c r="D1024" s="1">
        <v>41425.70884259259</v>
      </c>
      <c r="E1024">
        <v>1</v>
      </c>
      <c r="F1024">
        <v>2.9</v>
      </c>
      <c r="G1024">
        <v>-122.8077</v>
      </c>
      <c r="H1024">
        <v>38.785299999999999</v>
      </c>
      <c r="I1024" t="s">
        <v>821</v>
      </c>
    </row>
    <row r="1025" spans="2:9" x14ac:dyDescent="0.25">
      <c r="B1025" t="s">
        <v>1198</v>
      </c>
      <c r="C1025" t="s">
        <v>818</v>
      </c>
      <c r="D1025" s="1">
        <v>41425.733043981483</v>
      </c>
      <c r="E1025">
        <v>2.1</v>
      </c>
      <c r="F1025">
        <v>0.9</v>
      </c>
      <c r="G1025">
        <v>-121.03830000000001</v>
      </c>
      <c r="H1025">
        <v>40.185000000000002</v>
      </c>
      <c r="I1025" t="s">
        <v>823</v>
      </c>
    </row>
    <row r="1026" spans="2:9" x14ac:dyDescent="0.25">
      <c r="B1026" t="s">
        <v>1199</v>
      </c>
      <c r="C1026" t="s">
        <v>818</v>
      </c>
      <c r="D1026" s="1">
        <v>41425.73982638889</v>
      </c>
      <c r="E1026">
        <v>1.8</v>
      </c>
      <c r="F1026">
        <v>3.1</v>
      </c>
      <c r="G1026">
        <v>-121.0445</v>
      </c>
      <c r="H1026">
        <v>40.171999999999997</v>
      </c>
      <c r="I1026" t="s">
        <v>823</v>
      </c>
    </row>
    <row r="1027" spans="2:9" x14ac:dyDescent="0.25">
      <c r="B1027" t="s">
        <v>1200</v>
      </c>
      <c r="C1027" t="s">
        <v>818</v>
      </c>
      <c r="D1027" s="1">
        <v>41425.742349537039</v>
      </c>
      <c r="E1027">
        <v>2.1</v>
      </c>
      <c r="F1027">
        <v>2.5</v>
      </c>
      <c r="G1027">
        <v>-121.0848</v>
      </c>
      <c r="H1027">
        <v>40.206200000000003</v>
      </c>
      <c r="I1027" t="s">
        <v>880</v>
      </c>
    </row>
    <row r="1028" spans="2:9" x14ac:dyDescent="0.25">
      <c r="B1028" t="s">
        <v>1201</v>
      </c>
      <c r="C1028" t="s">
        <v>818</v>
      </c>
      <c r="D1028" s="1">
        <v>41425.753275462965</v>
      </c>
      <c r="E1028">
        <v>0.9</v>
      </c>
      <c r="F1028">
        <v>2.6</v>
      </c>
      <c r="G1028">
        <v>-122.7908</v>
      </c>
      <c r="H1028">
        <v>38.808799999999998</v>
      </c>
      <c r="I1028" t="s">
        <v>821</v>
      </c>
    </row>
    <row r="1029" spans="2:9" x14ac:dyDescent="0.25">
      <c r="B1029" t="s">
        <v>1202</v>
      </c>
      <c r="C1029" t="s">
        <v>818</v>
      </c>
      <c r="D1029" s="1">
        <v>41425.756203703706</v>
      </c>
      <c r="E1029">
        <v>0.2</v>
      </c>
      <c r="F1029">
        <v>5.6</v>
      </c>
      <c r="G1029">
        <v>-118.83799999999999</v>
      </c>
      <c r="H1029">
        <v>37.577199999999998</v>
      </c>
      <c r="I1029" t="s">
        <v>898</v>
      </c>
    </row>
    <row r="1030" spans="2:9" x14ac:dyDescent="0.25">
      <c r="B1030" t="s">
        <v>1203</v>
      </c>
      <c r="C1030" t="s">
        <v>818</v>
      </c>
      <c r="D1030" s="1">
        <v>41425.803425925929</v>
      </c>
      <c r="E1030">
        <v>0.9</v>
      </c>
      <c r="F1030">
        <v>5.2</v>
      </c>
      <c r="G1030">
        <v>-118.8235</v>
      </c>
      <c r="H1030">
        <v>37.577199999999998</v>
      </c>
      <c r="I1030" t="s">
        <v>898</v>
      </c>
    </row>
    <row r="1031" spans="2:9" x14ac:dyDescent="0.25">
      <c r="B1031" t="s">
        <v>1204</v>
      </c>
      <c r="C1031" t="s">
        <v>818</v>
      </c>
      <c r="D1031" s="1">
        <v>41425.811469907407</v>
      </c>
      <c r="E1031">
        <v>0.6</v>
      </c>
      <c r="F1031">
        <v>3.9</v>
      </c>
      <c r="G1031">
        <v>-122.8198</v>
      </c>
      <c r="H1031">
        <v>38.837800000000001</v>
      </c>
      <c r="I1031" t="s">
        <v>819</v>
      </c>
    </row>
    <row r="1032" spans="2:9" x14ac:dyDescent="0.25">
      <c r="B1032" t="s">
        <v>1205</v>
      </c>
      <c r="C1032" t="s">
        <v>818</v>
      </c>
      <c r="D1032" s="1">
        <v>41425.823796296296</v>
      </c>
      <c r="E1032">
        <v>1</v>
      </c>
      <c r="F1032">
        <v>8.1</v>
      </c>
      <c r="G1032">
        <v>-121.1165</v>
      </c>
      <c r="H1032">
        <v>35.724800000000002</v>
      </c>
      <c r="I1032" t="s">
        <v>1206</v>
      </c>
    </row>
    <row r="1033" spans="2:9" x14ac:dyDescent="0.25">
      <c r="B1033" t="s">
        <v>1207</v>
      </c>
      <c r="C1033" t="s">
        <v>818</v>
      </c>
      <c r="D1033" s="1">
        <v>41425.827453703707</v>
      </c>
      <c r="E1033">
        <v>2.2000000000000002</v>
      </c>
      <c r="F1033">
        <v>4.8</v>
      </c>
      <c r="G1033">
        <v>-121.0742</v>
      </c>
      <c r="H1033">
        <v>40.150700000000001</v>
      </c>
      <c r="I1033" t="s">
        <v>823</v>
      </c>
    </row>
    <row r="1034" spans="2:9" x14ac:dyDescent="0.25">
      <c r="B1034" t="s">
        <v>1208</v>
      </c>
      <c r="C1034" t="s">
        <v>818</v>
      </c>
      <c r="D1034" s="1">
        <v>41425.862326388888</v>
      </c>
      <c r="E1034">
        <v>0.9</v>
      </c>
      <c r="F1034">
        <v>2.9</v>
      </c>
      <c r="G1034">
        <v>-122.819</v>
      </c>
      <c r="H1034">
        <v>38.814</v>
      </c>
      <c r="I1034" t="s">
        <v>821</v>
      </c>
    </row>
    <row r="1035" spans="2:9" x14ac:dyDescent="0.25">
      <c r="B1035" t="s">
        <v>1209</v>
      </c>
      <c r="C1035" t="s">
        <v>818</v>
      </c>
      <c r="D1035" s="1">
        <v>41425.865844907406</v>
      </c>
      <c r="E1035">
        <v>1.7</v>
      </c>
      <c r="F1035">
        <v>5</v>
      </c>
      <c r="G1035">
        <v>-121.05070000000001</v>
      </c>
      <c r="H1035">
        <v>40.198500000000003</v>
      </c>
      <c r="I1035" t="s">
        <v>823</v>
      </c>
    </row>
    <row r="1036" spans="2:9" x14ac:dyDescent="0.25">
      <c r="B1036" t="s">
        <v>1210</v>
      </c>
      <c r="C1036" t="s">
        <v>818</v>
      </c>
      <c r="D1036" s="1">
        <v>41425.891550925924</v>
      </c>
      <c r="E1036">
        <v>1.6</v>
      </c>
      <c r="F1036">
        <v>2.5</v>
      </c>
      <c r="G1036">
        <v>-122.81529999999999</v>
      </c>
      <c r="H1036">
        <v>38.816000000000003</v>
      </c>
      <c r="I1036" t="s">
        <v>821</v>
      </c>
    </row>
    <row r="1037" spans="2:9" x14ac:dyDescent="0.25">
      <c r="B1037" t="s">
        <v>1211</v>
      </c>
      <c r="C1037" t="s">
        <v>818</v>
      </c>
      <c r="D1037" s="1">
        <v>41425.934652777774</v>
      </c>
      <c r="E1037">
        <v>0.9</v>
      </c>
      <c r="F1037">
        <v>2.7</v>
      </c>
      <c r="G1037">
        <v>-122.7925</v>
      </c>
      <c r="H1037">
        <v>38.815300000000001</v>
      </c>
      <c r="I1037" t="s">
        <v>821</v>
      </c>
    </row>
    <row r="1038" spans="2:9" x14ac:dyDescent="0.25">
      <c r="B1038" t="s">
        <v>1212</v>
      </c>
      <c r="C1038" t="s">
        <v>818</v>
      </c>
      <c r="D1038" s="1">
        <v>41425.961944444447</v>
      </c>
      <c r="E1038">
        <v>0.4</v>
      </c>
      <c r="F1038">
        <v>3.4</v>
      </c>
      <c r="G1038">
        <v>-122.81829999999999</v>
      </c>
      <c r="H1038">
        <v>38.809699999999999</v>
      </c>
      <c r="I1038" t="s">
        <v>821</v>
      </c>
    </row>
    <row r="1039" spans="2:9" x14ac:dyDescent="0.25">
      <c r="B1039" t="s">
        <v>1213</v>
      </c>
      <c r="C1039" t="s">
        <v>818</v>
      </c>
      <c r="D1039" s="1">
        <v>41425.975023148145</v>
      </c>
      <c r="E1039">
        <v>1.3</v>
      </c>
      <c r="F1039">
        <v>1.8</v>
      </c>
      <c r="G1039">
        <v>-122.7015</v>
      </c>
      <c r="H1039">
        <v>38.745800000000003</v>
      </c>
      <c r="I1039" t="s">
        <v>821</v>
      </c>
    </row>
    <row r="1040" spans="2:9" x14ac:dyDescent="0.25">
      <c r="B1040" t="s">
        <v>1214</v>
      </c>
      <c r="C1040" t="s">
        <v>818</v>
      </c>
      <c r="D1040" s="1">
        <v>41425.978252314817</v>
      </c>
      <c r="E1040">
        <v>1.7</v>
      </c>
      <c r="F1040">
        <v>2.9</v>
      </c>
      <c r="G1040">
        <v>-122.80500000000001</v>
      </c>
      <c r="H1040">
        <v>38.818199999999997</v>
      </c>
      <c r="I1040" t="s">
        <v>821</v>
      </c>
    </row>
    <row r="1041" spans="2:9" x14ac:dyDescent="0.25">
      <c r="B1041" t="s">
        <v>1215</v>
      </c>
      <c r="C1041" t="s">
        <v>818</v>
      </c>
      <c r="D1041" s="1">
        <v>41425.988333333335</v>
      </c>
      <c r="E1041">
        <v>1.5</v>
      </c>
      <c r="F1041">
        <v>2.9</v>
      </c>
      <c r="G1041">
        <v>-122.8008</v>
      </c>
      <c r="H1041">
        <v>38.814</v>
      </c>
      <c r="I1041" t="s">
        <v>821</v>
      </c>
    </row>
    <row r="1042" spans="2:9" x14ac:dyDescent="0.25">
      <c r="B1042" t="s">
        <v>1216</v>
      </c>
      <c r="C1042" t="s">
        <v>818</v>
      </c>
      <c r="D1042" s="1">
        <v>41425.999699074076</v>
      </c>
      <c r="E1042">
        <v>0.9</v>
      </c>
      <c r="F1042">
        <v>2.5</v>
      </c>
      <c r="G1042">
        <v>-122.72629999999999</v>
      </c>
      <c r="H1042">
        <v>38.7727</v>
      </c>
      <c r="I1042" t="s">
        <v>821</v>
      </c>
    </row>
    <row r="1043" spans="2:9" x14ac:dyDescent="0.25">
      <c r="B1043" t="s">
        <v>1217</v>
      </c>
      <c r="C1043" t="s">
        <v>818</v>
      </c>
      <c r="D1043" s="1">
        <v>41426.00545138889</v>
      </c>
      <c r="E1043">
        <v>0.5</v>
      </c>
      <c r="F1043">
        <v>2.6</v>
      </c>
      <c r="G1043">
        <v>-122.7647</v>
      </c>
      <c r="H1043">
        <v>38.822499999999998</v>
      </c>
      <c r="I1043" t="s">
        <v>819</v>
      </c>
    </row>
    <row r="1044" spans="2:9" x14ac:dyDescent="0.25">
      <c r="B1044" t="s">
        <v>1218</v>
      </c>
      <c r="C1044" t="s">
        <v>818</v>
      </c>
      <c r="D1044" s="1">
        <v>41426.020370370374</v>
      </c>
      <c r="E1044">
        <v>0.9</v>
      </c>
      <c r="F1044">
        <v>2</v>
      </c>
      <c r="G1044">
        <v>-122.8035</v>
      </c>
      <c r="H1044">
        <v>38.829000000000001</v>
      </c>
      <c r="I1044" t="s">
        <v>819</v>
      </c>
    </row>
    <row r="1045" spans="2:9" x14ac:dyDescent="0.25">
      <c r="B1045" t="s">
        <v>1219</v>
      </c>
      <c r="C1045" t="s">
        <v>818</v>
      </c>
      <c r="D1045" s="1">
        <v>41426.057523148149</v>
      </c>
      <c r="E1045">
        <v>1</v>
      </c>
      <c r="F1045">
        <v>1.8</v>
      </c>
      <c r="G1045">
        <v>-122.73950000000001</v>
      </c>
      <c r="H1045">
        <v>38.810699999999997</v>
      </c>
      <c r="I1045" t="s">
        <v>819</v>
      </c>
    </row>
    <row r="1046" spans="2:9" x14ac:dyDescent="0.25">
      <c r="B1046" t="s">
        <v>1220</v>
      </c>
      <c r="C1046" t="s">
        <v>818</v>
      </c>
      <c r="D1046" s="1">
        <v>41426.114224537036</v>
      </c>
      <c r="E1046">
        <v>1.7</v>
      </c>
      <c r="F1046">
        <v>9.6999999999999993</v>
      </c>
      <c r="G1046">
        <v>-119.0202</v>
      </c>
      <c r="H1046">
        <v>37.603700000000003</v>
      </c>
      <c r="I1046" t="s">
        <v>898</v>
      </c>
    </row>
    <row r="1047" spans="2:9" x14ac:dyDescent="0.25">
      <c r="B1047" t="s">
        <v>1221</v>
      </c>
      <c r="C1047" t="s">
        <v>818</v>
      </c>
      <c r="D1047" s="1">
        <v>41426.116412037038</v>
      </c>
      <c r="E1047">
        <v>0.5</v>
      </c>
      <c r="F1047">
        <v>2.6</v>
      </c>
      <c r="G1047">
        <v>-122.76430000000001</v>
      </c>
      <c r="H1047">
        <v>38.826999999999998</v>
      </c>
      <c r="I1047" t="s">
        <v>819</v>
      </c>
    </row>
    <row r="1048" spans="2:9" x14ac:dyDescent="0.25">
      <c r="B1048" t="s">
        <v>1222</v>
      </c>
      <c r="C1048" t="s">
        <v>818</v>
      </c>
      <c r="D1048" s="1">
        <v>41426.175023148149</v>
      </c>
      <c r="E1048">
        <v>0.9</v>
      </c>
      <c r="F1048">
        <v>2.6</v>
      </c>
      <c r="G1048">
        <v>-122.7992</v>
      </c>
      <c r="H1048">
        <v>38.827800000000003</v>
      </c>
      <c r="I1048" t="s">
        <v>819</v>
      </c>
    </row>
    <row r="1049" spans="2:9" x14ac:dyDescent="0.25">
      <c r="B1049" t="s">
        <v>1223</v>
      </c>
      <c r="C1049" t="s">
        <v>818</v>
      </c>
      <c r="D1049" s="1">
        <v>41426.17765046296</v>
      </c>
      <c r="E1049">
        <v>0.9</v>
      </c>
      <c r="F1049">
        <v>3.1</v>
      </c>
      <c r="G1049">
        <v>-122.8038</v>
      </c>
      <c r="H1049">
        <v>38.823300000000003</v>
      </c>
      <c r="I1049" t="s">
        <v>821</v>
      </c>
    </row>
    <row r="1050" spans="2:9" x14ac:dyDescent="0.25">
      <c r="B1050" t="s">
        <v>1224</v>
      </c>
      <c r="C1050" t="s">
        <v>818</v>
      </c>
      <c r="D1050" s="1">
        <v>41426.192210648151</v>
      </c>
      <c r="E1050">
        <v>0.6</v>
      </c>
      <c r="F1050">
        <v>2.4</v>
      </c>
      <c r="G1050">
        <v>-122.8275</v>
      </c>
      <c r="H1050">
        <v>38.842700000000001</v>
      </c>
      <c r="I1050" t="s">
        <v>819</v>
      </c>
    </row>
    <row r="1051" spans="2:9" x14ac:dyDescent="0.25">
      <c r="B1051" t="s">
        <v>1225</v>
      </c>
      <c r="C1051" t="s">
        <v>1226</v>
      </c>
      <c r="D1051" s="1">
        <v>41423.93891203704</v>
      </c>
      <c r="E1051">
        <v>2</v>
      </c>
      <c r="F1051">
        <v>0.1</v>
      </c>
      <c r="G1051">
        <v>-92.821200000000005</v>
      </c>
      <c r="H1051">
        <v>35.3568</v>
      </c>
      <c r="I1051" t="s">
        <v>1227</v>
      </c>
    </row>
    <row r="1052" spans="2:9" x14ac:dyDescent="0.25">
      <c r="B1052" t="s">
        <v>1228</v>
      </c>
      <c r="C1052" t="s">
        <v>1226</v>
      </c>
      <c r="D1052" s="1">
        <v>41424.281805555554</v>
      </c>
      <c r="E1052">
        <v>1.7</v>
      </c>
      <c r="F1052">
        <v>0.1</v>
      </c>
      <c r="G1052">
        <v>-92.400999999999996</v>
      </c>
      <c r="H1052">
        <v>35.507399999999997</v>
      </c>
      <c r="I1052" t="s">
        <v>1229</v>
      </c>
    </row>
    <row r="1053" spans="2:9" x14ac:dyDescent="0.25">
      <c r="B1053" t="s">
        <v>1230</v>
      </c>
      <c r="C1053" t="s">
        <v>1231</v>
      </c>
      <c r="D1053" s="1">
        <v>41421.83326388889</v>
      </c>
      <c r="E1053">
        <v>1.93</v>
      </c>
      <c r="F1053">
        <v>0</v>
      </c>
      <c r="G1053">
        <v>-117.8257</v>
      </c>
      <c r="H1053">
        <v>37.254800000000003</v>
      </c>
      <c r="I1053" t="s">
        <v>1232</v>
      </c>
    </row>
    <row r="1054" spans="2:9" x14ac:dyDescent="0.25">
      <c r="B1054" t="s">
        <v>1233</v>
      </c>
      <c r="C1054" t="s">
        <v>1231</v>
      </c>
      <c r="D1054" s="1">
        <v>41422.345902777779</v>
      </c>
      <c r="E1054">
        <v>1.23</v>
      </c>
      <c r="F1054">
        <v>5.6794000000000002</v>
      </c>
      <c r="G1054">
        <v>-115.6211</v>
      </c>
      <c r="H1054">
        <v>36.608199999999997</v>
      </c>
      <c r="I1054" t="s">
        <v>1234</v>
      </c>
    </row>
    <row r="1055" spans="2:9" x14ac:dyDescent="0.25">
      <c r="B1055" t="s">
        <v>1235</v>
      </c>
      <c r="C1055" t="s">
        <v>1231</v>
      </c>
      <c r="D1055" s="1">
        <v>41422.366331018522</v>
      </c>
      <c r="E1055">
        <v>2.92</v>
      </c>
      <c r="F1055">
        <v>7.7991000000000001</v>
      </c>
      <c r="G1055">
        <v>-117.4507</v>
      </c>
      <c r="H1055">
        <v>37.273200000000003</v>
      </c>
      <c r="I1055" t="s">
        <v>1236</v>
      </c>
    </row>
    <row r="1056" spans="2:9" x14ac:dyDescent="0.25">
      <c r="B1056" t="s">
        <v>1237</v>
      </c>
      <c r="C1056" t="s">
        <v>1231</v>
      </c>
      <c r="D1056" s="1">
        <v>41422.391423611109</v>
      </c>
      <c r="E1056">
        <v>0.74</v>
      </c>
      <c r="F1056">
        <v>8.8413000000000004</v>
      </c>
      <c r="G1056">
        <v>-120.09099999999999</v>
      </c>
      <c r="H1056">
        <v>39.232300000000002</v>
      </c>
      <c r="I1056" t="s">
        <v>1238</v>
      </c>
    </row>
    <row r="1057" spans="2:9" x14ac:dyDescent="0.25">
      <c r="B1057" t="s">
        <v>1239</v>
      </c>
      <c r="C1057" t="s">
        <v>1231</v>
      </c>
      <c r="D1057" s="1">
        <v>41422.48164351852</v>
      </c>
      <c r="E1057">
        <v>1.1100000000000001</v>
      </c>
      <c r="F1057">
        <v>5.4584999999999999</v>
      </c>
      <c r="G1057">
        <v>-116.39960000000001</v>
      </c>
      <c r="H1057">
        <v>37.004300000000001</v>
      </c>
      <c r="I1057" t="s">
        <v>1240</v>
      </c>
    </row>
    <row r="1058" spans="2:9" x14ac:dyDescent="0.25">
      <c r="B1058" t="s">
        <v>1241</v>
      </c>
      <c r="C1058" t="s">
        <v>1231</v>
      </c>
      <c r="D1058" s="1">
        <v>41423.172592592593</v>
      </c>
      <c r="E1058">
        <v>1.51</v>
      </c>
      <c r="F1058">
        <v>0</v>
      </c>
      <c r="G1058">
        <v>-119.0633</v>
      </c>
      <c r="H1058">
        <v>39.080300000000001</v>
      </c>
      <c r="I1058" t="s">
        <v>1242</v>
      </c>
    </row>
    <row r="1059" spans="2:9" x14ac:dyDescent="0.25">
      <c r="B1059" t="s">
        <v>1243</v>
      </c>
      <c r="C1059" t="s">
        <v>1231</v>
      </c>
      <c r="D1059" s="1">
        <v>41423.250717592593</v>
      </c>
      <c r="E1059">
        <v>1.42</v>
      </c>
      <c r="F1059">
        <v>7.7176999999999998</v>
      </c>
      <c r="G1059">
        <v>-117.42870000000001</v>
      </c>
      <c r="H1059">
        <v>37.290799999999997</v>
      </c>
      <c r="I1059" t="s">
        <v>1236</v>
      </c>
    </row>
    <row r="1060" spans="2:9" x14ac:dyDescent="0.25">
      <c r="B1060" t="s">
        <v>1244</v>
      </c>
      <c r="C1060" t="s">
        <v>1231</v>
      </c>
      <c r="D1060" s="1">
        <v>41423.364548611113</v>
      </c>
      <c r="E1060">
        <v>1.39</v>
      </c>
      <c r="F1060">
        <v>9.0208999999999993</v>
      </c>
      <c r="G1060">
        <v>-117.4385</v>
      </c>
      <c r="H1060">
        <v>37.2761</v>
      </c>
      <c r="I1060" t="s">
        <v>1236</v>
      </c>
    </row>
    <row r="1061" spans="2:9" x14ac:dyDescent="0.25">
      <c r="B1061" t="s">
        <v>1245</v>
      </c>
      <c r="C1061" t="s">
        <v>1231</v>
      </c>
      <c r="D1061" s="1">
        <v>41423.426585648151</v>
      </c>
      <c r="E1061">
        <v>2.38</v>
      </c>
      <c r="F1061">
        <v>3.5352000000000001</v>
      </c>
      <c r="G1061">
        <v>-117.44159999999999</v>
      </c>
      <c r="H1061">
        <v>37.283200000000001</v>
      </c>
      <c r="I1061" t="s">
        <v>1236</v>
      </c>
    </row>
    <row r="1062" spans="2:9" x14ac:dyDescent="0.25">
      <c r="B1062" t="s">
        <v>1246</v>
      </c>
      <c r="C1062" t="s">
        <v>1231</v>
      </c>
      <c r="D1062" s="1">
        <v>41423.089780092596</v>
      </c>
      <c r="E1062">
        <v>1.63</v>
      </c>
      <c r="F1062">
        <v>7.6919000000000004</v>
      </c>
      <c r="G1062">
        <v>-118.0299</v>
      </c>
      <c r="H1062">
        <v>38.146900000000002</v>
      </c>
      <c r="I1062" t="s">
        <v>1247</v>
      </c>
    </row>
    <row r="1063" spans="2:9" x14ac:dyDescent="0.25">
      <c r="B1063" t="s">
        <v>1248</v>
      </c>
      <c r="C1063" t="s">
        <v>1231</v>
      </c>
      <c r="D1063" s="1">
        <v>41423.090451388889</v>
      </c>
      <c r="E1063">
        <v>0.06</v>
      </c>
      <c r="F1063">
        <v>8.4810999999999996</v>
      </c>
      <c r="G1063">
        <v>-119.8524</v>
      </c>
      <c r="H1063">
        <v>39.423000000000002</v>
      </c>
      <c r="I1063" t="s">
        <v>1249</v>
      </c>
    </row>
    <row r="1064" spans="2:9" x14ac:dyDescent="0.25">
      <c r="B1064" t="s">
        <v>1250</v>
      </c>
      <c r="C1064" t="s">
        <v>1231</v>
      </c>
      <c r="D1064" s="1">
        <v>41423.718877314815</v>
      </c>
      <c r="E1064">
        <v>0.28999999999999998</v>
      </c>
      <c r="F1064">
        <v>0</v>
      </c>
      <c r="G1064">
        <v>-119.8565</v>
      </c>
      <c r="H1064">
        <v>39.421599999999998</v>
      </c>
      <c r="I1064" t="s">
        <v>1249</v>
      </c>
    </row>
    <row r="1065" spans="2:9" x14ac:dyDescent="0.25">
      <c r="B1065" t="s">
        <v>1251</v>
      </c>
      <c r="C1065" t="s">
        <v>1231</v>
      </c>
      <c r="D1065" s="1">
        <v>41423.906180555554</v>
      </c>
      <c r="E1065">
        <v>1.39</v>
      </c>
      <c r="F1065">
        <v>5.8708999999999998</v>
      </c>
      <c r="G1065">
        <v>-117.4436</v>
      </c>
      <c r="H1065">
        <v>38.216200000000001</v>
      </c>
      <c r="I1065" t="s">
        <v>1252</v>
      </c>
    </row>
    <row r="1066" spans="2:9" x14ac:dyDescent="0.25">
      <c r="B1066" t="s">
        <v>1253</v>
      </c>
      <c r="C1066" t="s">
        <v>1231</v>
      </c>
      <c r="D1066" s="1">
        <v>41423.920254629629</v>
      </c>
      <c r="E1066">
        <v>2.1800000000000002</v>
      </c>
      <c r="F1066">
        <v>6.01</v>
      </c>
      <c r="G1066">
        <v>-119.0609</v>
      </c>
      <c r="H1066">
        <v>39.080399999999997</v>
      </c>
      <c r="I1066" t="s">
        <v>1242</v>
      </c>
    </row>
    <row r="1067" spans="2:9" x14ac:dyDescent="0.25">
      <c r="B1067" t="s">
        <v>1254</v>
      </c>
      <c r="C1067" t="s">
        <v>1231</v>
      </c>
      <c r="D1067" s="1">
        <v>41424.103402777779</v>
      </c>
      <c r="E1067">
        <v>1.61</v>
      </c>
      <c r="F1067">
        <v>11.72</v>
      </c>
      <c r="G1067">
        <v>-119.0748</v>
      </c>
      <c r="H1067">
        <v>39.077199999999998</v>
      </c>
      <c r="I1067" t="s">
        <v>1242</v>
      </c>
    </row>
    <row r="1068" spans="2:9" x14ac:dyDescent="0.25">
      <c r="B1068" t="s">
        <v>1255</v>
      </c>
      <c r="C1068" t="s">
        <v>1231</v>
      </c>
      <c r="D1068" s="1">
        <v>41424.104444444441</v>
      </c>
      <c r="E1068">
        <v>0.56999999999999995</v>
      </c>
      <c r="F1068">
        <v>5.9</v>
      </c>
      <c r="G1068">
        <v>-116.40300000000001</v>
      </c>
      <c r="H1068">
        <v>37.000700000000002</v>
      </c>
      <c r="I1068" t="s">
        <v>1240</v>
      </c>
    </row>
    <row r="1069" spans="2:9" x14ac:dyDescent="0.25">
      <c r="B1069" t="s">
        <v>1256</v>
      </c>
      <c r="C1069" t="s">
        <v>1231</v>
      </c>
      <c r="D1069" s="1">
        <v>41424.13690972222</v>
      </c>
      <c r="E1069">
        <v>0.1</v>
      </c>
      <c r="F1069">
        <v>6.5491000000000001</v>
      </c>
      <c r="G1069">
        <v>-116.376</v>
      </c>
      <c r="H1069">
        <v>37.012300000000003</v>
      </c>
      <c r="I1069" t="s">
        <v>1240</v>
      </c>
    </row>
    <row r="1070" spans="2:9" x14ac:dyDescent="0.25">
      <c r="B1070" t="s">
        <v>1257</v>
      </c>
      <c r="C1070" t="s">
        <v>1231</v>
      </c>
      <c r="D1070" s="1">
        <v>41424.189039351855</v>
      </c>
      <c r="E1070">
        <v>1.19</v>
      </c>
      <c r="F1070">
        <v>2.1612</v>
      </c>
      <c r="G1070">
        <v>-119.06489999999999</v>
      </c>
      <c r="H1070">
        <v>39.077500000000001</v>
      </c>
      <c r="I1070" t="s">
        <v>1242</v>
      </c>
    </row>
    <row r="1071" spans="2:9" x14ac:dyDescent="0.25">
      <c r="B1071" t="s">
        <v>1258</v>
      </c>
      <c r="C1071" t="s">
        <v>1231</v>
      </c>
      <c r="D1071" s="1">
        <v>41424.20548611111</v>
      </c>
      <c r="E1071">
        <v>1.89</v>
      </c>
      <c r="F1071">
        <v>9.0188000000000006</v>
      </c>
      <c r="G1071">
        <v>-115.7811</v>
      </c>
      <c r="H1071">
        <v>36.485900000000001</v>
      </c>
      <c r="I1071" t="s">
        <v>1234</v>
      </c>
    </row>
    <row r="1072" spans="2:9" x14ac:dyDescent="0.25">
      <c r="B1072" t="s">
        <v>1259</v>
      </c>
      <c r="C1072" t="s">
        <v>1231</v>
      </c>
      <c r="D1072" s="1">
        <v>41424.314351851855</v>
      </c>
      <c r="E1072">
        <v>1.34</v>
      </c>
      <c r="F1072">
        <v>7.3398000000000003</v>
      </c>
      <c r="G1072">
        <v>-119.63460000000001</v>
      </c>
      <c r="H1072">
        <v>38.7239</v>
      </c>
      <c r="I1072" t="s">
        <v>1260</v>
      </c>
    </row>
    <row r="1073" spans="2:9" x14ac:dyDescent="0.25">
      <c r="B1073" t="s">
        <v>1261</v>
      </c>
      <c r="C1073" t="s">
        <v>1231</v>
      </c>
      <c r="D1073" s="1">
        <v>41424.321932870371</v>
      </c>
      <c r="E1073">
        <v>2.2000000000000002</v>
      </c>
      <c r="F1073">
        <v>3.286</v>
      </c>
      <c r="G1073">
        <v>-119.0599</v>
      </c>
      <c r="H1073">
        <v>39.077500000000001</v>
      </c>
      <c r="I1073" t="s">
        <v>1242</v>
      </c>
    </row>
    <row r="1074" spans="2:9" x14ac:dyDescent="0.25">
      <c r="B1074" t="s">
        <v>1262</v>
      </c>
      <c r="C1074" t="s">
        <v>1231</v>
      </c>
      <c r="D1074" s="1">
        <v>41424.325324074074</v>
      </c>
      <c r="E1074">
        <v>1.41</v>
      </c>
      <c r="F1074">
        <v>4.2793999999999999</v>
      </c>
      <c r="G1074">
        <v>-119.0706</v>
      </c>
      <c r="H1074">
        <v>39.088299999999997</v>
      </c>
      <c r="I1074" t="s">
        <v>1242</v>
      </c>
    </row>
    <row r="1075" spans="2:9" x14ac:dyDescent="0.25">
      <c r="B1075" t="s">
        <v>1263</v>
      </c>
      <c r="C1075" t="s">
        <v>1231</v>
      </c>
      <c r="D1075" s="1">
        <v>41424.466458333336</v>
      </c>
      <c r="E1075">
        <v>1.1399999999999999</v>
      </c>
      <c r="F1075">
        <v>7.7317</v>
      </c>
      <c r="G1075">
        <v>-119.0558</v>
      </c>
      <c r="H1075">
        <v>39.0822</v>
      </c>
      <c r="I1075" t="s">
        <v>1242</v>
      </c>
    </row>
    <row r="1076" spans="2:9" x14ac:dyDescent="0.25">
      <c r="B1076" t="s">
        <v>1264</v>
      </c>
      <c r="C1076" t="s">
        <v>1231</v>
      </c>
      <c r="D1076" s="1">
        <v>41424.4846412037</v>
      </c>
      <c r="E1076">
        <v>0.91</v>
      </c>
      <c r="F1076">
        <v>0</v>
      </c>
      <c r="G1076">
        <v>-119.6467</v>
      </c>
      <c r="H1076">
        <v>38.7027</v>
      </c>
      <c r="I1076" t="s">
        <v>1260</v>
      </c>
    </row>
    <row r="1077" spans="2:9" x14ac:dyDescent="0.25">
      <c r="B1077" t="s">
        <v>1265</v>
      </c>
      <c r="C1077" t="s">
        <v>1231</v>
      </c>
      <c r="D1077" s="1">
        <v>41424.484444444446</v>
      </c>
      <c r="E1077">
        <v>1.66</v>
      </c>
      <c r="F1077">
        <v>5.4557000000000002</v>
      </c>
      <c r="G1077">
        <v>-119.0342</v>
      </c>
      <c r="H1077">
        <v>39.081699999999998</v>
      </c>
      <c r="I1077" t="s">
        <v>1242</v>
      </c>
    </row>
    <row r="1078" spans="2:9" x14ac:dyDescent="0.25">
      <c r="B1078" t="s">
        <v>1266</v>
      </c>
      <c r="C1078" t="s">
        <v>1231</v>
      </c>
      <c r="D1078" s="1">
        <v>41425.252025462964</v>
      </c>
      <c r="E1078">
        <v>1.33</v>
      </c>
      <c r="F1078">
        <v>9.7929999999999993</v>
      </c>
      <c r="G1078">
        <v>-119.06100000000001</v>
      </c>
      <c r="H1078">
        <v>39.078899999999997</v>
      </c>
      <c r="I1078" t="s">
        <v>1242</v>
      </c>
    </row>
    <row r="1079" spans="2:9" x14ac:dyDescent="0.25">
      <c r="B1079" t="s">
        <v>1267</v>
      </c>
      <c r="C1079" t="s">
        <v>1231</v>
      </c>
      <c r="D1079" s="1">
        <v>41424.004999999997</v>
      </c>
      <c r="E1079">
        <v>0.98</v>
      </c>
      <c r="F1079">
        <v>11.6517</v>
      </c>
      <c r="G1079">
        <v>-119.6157</v>
      </c>
      <c r="H1079">
        <v>38.560299999999998</v>
      </c>
      <c r="I1079" t="s">
        <v>1268</v>
      </c>
    </row>
    <row r="1080" spans="2:9" x14ac:dyDescent="0.25">
      <c r="B1080" t="s">
        <v>1269</v>
      </c>
      <c r="C1080" t="s">
        <v>1231</v>
      </c>
      <c r="D1080" s="1">
        <v>41424.172291666669</v>
      </c>
      <c r="E1080">
        <v>0.93</v>
      </c>
      <c r="F1080">
        <v>2.3523999999999998</v>
      </c>
      <c r="G1080">
        <v>-119.4345</v>
      </c>
      <c r="H1080">
        <v>39.530700000000003</v>
      </c>
      <c r="I1080" t="s">
        <v>1270</v>
      </c>
    </row>
    <row r="1081" spans="2:9" x14ac:dyDescent="0.25">
      <c r="B1081" t="s">
        <v>1271</v>
      </c>
      <c r="C1081" t="s">
        <v>1231</v>
      </c>
      <c r="D1081" s="1">
        <v>41424.241597222222</v>
      </c>
      <c r="E1081">
        <v>0.17</v>
      </c>
      <c r="F1081">
        <v>6.5479000000000003</v>
      </c>
      <c r="G1081">
        <v>-116.00530000000001</v>
      </c>
      <c r="H1081">
        <v>37.292299999999997</v>
      </c>
      <c r="I1081" t="s">
        <v>1272</v>
      </c>
    </row>
    <row r="1082" spans="2:9" x14ac:dyDescent="0.25">
      <c r="B1082" t="s">
        <v>1273</v>
      </c>
      <c r="C1082" t="s">
        <v>1231</v>
      </c>
      <c r="D1082" s="1">
        <v>41424.368472222224</v>
      </c>
      <c r="E1082">
        <v>1.0900000000000001</v>
      </c>
      <c r="F1082">
        <v>0</v>
      </c>
      <c r="G1082">
        <v>-119.37139999999999</v>
      </c>
      <c r="H1082">
        <v>38.4392</v>
      </c>
      <c r="I1082" t="s">
        <v>909</v>
      </c>
    </row>
    <row r="1083" spans="2:9" x14ac:dyDescent="0.25">
      <c r="B1083" t="s">
        <v>1274</v>
      </c>
      <c r="C1083" t="s">
        <v>1231</v>
      </c>
      <c r="D1083" s="1">
        <v>41424.485254629632</v>
      </c>
      <c r="E1083">
        <v>0.14000000000000001</v>
      </c>
      <c r="F1083">
        <v>0</v>
      </c>
      <c r="G1083">
        <v>-117.5171</v>
      </c>
      <c r="H1083">
        <v>36.989199999999997</v>
      </c>
      <c r="I1083" t="s">
        <v>483</v>
      </c>
    </row>
    <row r="1084" spans="2:9" x14ac:dyDescent="0.25">
      <c r="B1084" t="s">
        <v>1275</v>
      </c>
      <c r="C1084" t="s">
        <v>1231</v>
      </c>
      <c r="D1084" s="1">
        <v>41424.583252314813</v>
      </c>
      <c r="E1084">
        <v>0.81</v>
      </c>
      <c r="F1084">
        <v>0</v>
      </c>
      <c r="G1084">
        <v>-119.01819999999999</v>
      </c>
      <c r="H1084">
        <v>39.086399999999998</v>
      </c>
      <c r="I1084" t="s">
        <v>1242</v>
      </c>
    </row>
    <row r="1085" spans="2:9" x14ac:dyDescent="0.25">
      <c r="B1085" t="s">
        <v>1276</v>
      </c>
      <c r="C1085" t="s">
        <v>1231</v>
      </c>
      <c r="D1085" s="1">
        <v>41424.960115740738</v>
      </c>
      <c r="E1085">
        <v>0.13</v>
      </c>
      <c r="F1085">
        <v>9.9330999999999996</v>
      </c>
      <c r="G1085">
        <v>-116.14749999999999</v>
      </c>
      <c r="H1085">
        <v>37.257800000000003</v>
      </c>
      <c r="I1085" t="s">
        <v>1240</v>
      </c>
    </row>
    <row r="1086" spans="2:9" x14ac:dyDescent="0.25">
      <c r="B1086" t="s">
        <v>1277</v>
      </c>
      <c r="C1086" t="s">
        <v>1231</v>
      </c>
      <c r="D1086" s="1">
        <v>41423.334837962961</v>
      </c>
      <c r="E1086">
        <v>1.1599999999999999</v>
      </c>
      <c r="F1086">
        <v>7.4279000000000002</v>
      </c>
      <c r="G1086">
        <v>-119.6251</v>
      </c>
      <c r="H1086">
        <v>38.560099999999998</v>
      </c>
      <c r="I1086" t="s">
        <v>1268</v>
      </c>
    </row>
    <row r="1087" spans="2:9" x14ac:dyDescent="0.25">
      <c r="B1087" t="s">
        <v>1278</v>
      </c>
      <c r="C1087" t="s">
        <v>1231</v>
      </c>
      <c r="D1087" s="1">
        <v>41426.250081018516</v>
      </c>
      <c r="E1087">
        <v>0.44</v>
      </c>
      <c r="F1087">
        <v>4.37</v>
      </c>
      <c r="G1087">
        <v>-119.6443</v>
      </c>
      <c r="H1087">
        <v>38.701700000000002</v>
      </c>
      <c r="I1087" t="s">
        <v>1260</v>
      </c>
    </row>
    <row r="1088" spans="2:9" x14ac:dyDescent="0.25">
      <c r="B1088" t="s">
        <v>1279</v>
      </c>
      <c r="C1088" t="s">
        <v>1231</v>
      </c>
      <c r="D1088" s="1">
        <v>41426.557141203702</v>
      </c>
      <c r="E1088">
        <v>1.44</v>
      </c>
      <c r="F1088">
        <v>22.67</v>
      </c>
      <c r="G1088">
        <v>-114.29430000000001</v>
      </c>
      <c r="H1088">
        <v>38.7057</v>
      </c>
      <c r="I1088" t="s">
        <v>1280</v>
      </c>
    </row>
    <row r="1089" spans="2:9" x14ac:dyDescent="0.25">
      <c r="B1089" t="s">
        <v>1281</v>
      </c>
      <c r="C1089" t="s">
        <v>1231</v>
      </c>
      <c r="D1089" s="1">
        <v>41426.967928240738</v>
      </c>
      <c r="E1089">
        <v>1.01</v>
      </c>
      <c r="F1089">
        <v>7.51</v>
      </c>
      <c r="G1089">
        <v>-117.221</v>
      </c>
      <c r="H1089">
        <v>37.398800000000001</v>
      </c>
      <c r="I1089" t="s">
        <v>1236</v>
      </c>
    </row>
    <row r="1090" spans="2:9" x14ac:dyDescent="0.25">
      <c r="B1090" t="s">
        <v>1282</v>
      </c>
      <c r="C1090" t="s">
        <v>1231</v>
      </c>
      <c r="D1090" s="1">
        <v>41427.005694444444</v>
      </c>
      <c r="E1090">
        <v>1.65</v>
      </c>
      <c r="F1090">
        <v>9.5070999999999994</v>
      </c>
      <c r="G1090">
        <v>-118.0592</v>
      </c>
      <c r="H1090">
        <v>38.033999999999999</v>
      </c>
      <c r="I1090" t="s">
        <v>1252</v>
      </c>
    </row>
    <row r="1091" spans="2:9" x14ac:dyDescent="0.25">
      <c r="B1091" t="s">
        <v>1283</v>
      </c>
      <c r="C1091" t="s">
        <v>1231</v>
      </c>
      <c r="D1091" s="1">
        <v>41427.058530092596</v>
      </c>
      <c r="E1091">
        <v>0.46</v>
      </c>
      <c r="F1091">
        <v>2.4500000000000002</v>
      </c>
      <c r="G1091">
        <v>-116.3974</v>
      </c>
      <c r="H1091">
        <v>37.01</v>
      </c>
      <c r="I1091" t="s">
        <v>1240</v>
      </c>
    </row>
    <row r="1092" spans="2:9" x14ac:dyDescent="0.25">
      <c r="B1092" t="s">
        <v>1284</v>
      </c>
      <c r="C1092" t="s">
        <v>1231</v>
      </c>
      <c r="D1092" s="1">
        <v>41426.625104166669</v>
      </c>
      <c r="E1092">
        <v>0.54</v>
      </c>
      <c r="F1092">
        <v>6.2630999999999997</v>
      </c>
      <c r="G1092">
        <v>-116.5395</v>
      </c>
      <c r="H1092">
        <v>37.079799999999999</v>
      </c>
      <c r="I1092" t="s">
        <v>1240</v>
      </c>
    </row>
    <row r="1093" spans="2:9" x14ac:dyDescent="0.25">
      <c r="B1093" t="s">
        <v>1285</v>
      </c>
      <c r="C1093" t="s">
        <v>1231</v>
      </c>
      <c r="D1093" s="1">
        <v>41427.158101851855</v>
      </c>
      <c r="E1093">
        <v>0.49</v>
      </c>
      <c r="F1093">
        <v>10.5</v>
      </c>
      <c r="G1093">
        <v>-119.9965</v>
      </c>
      <c r="H1093">
        <v>39.309800000000003</v>
      </c>
      <c r="I1093" t="s">
        <v>1286</v>
      </c>
    </row>
    <row r="1094" spans="2:9" x14ac:dyDescent="0.25">
      <c r="B1094" t="s">
        <v>1287</v>
      </c>
      <c r="C1094" t="s">
        <v>1231</v>
      </c>
      <c r="D1094" s="1">
        <v>41427.223946759259</v>
      </c>
      <c r="E1094">
        <v>1.86</v>
      </c>
      <c r="F1094">
        <v>7.69</v>
      </c>
      <c r="G1094">
        <v>-115.85</v>
      </c>
      <c r="H1094">
        <v>38.672199999999997</v>
      </c>
      <c r="I1094" t="s">
        <v>1288</v>
      </c>
    </row>
    <row r="1095" spans="2:9" x14ac:dyDescent="0.25">
      <c r="B1095" t="s">
        <v>1289</v>
      </c>
      <c r="C1095" t="s">
        <v>1231</v>
      </c>
      <c r="D1095" s="1">
        <v>41427.278645833336</v>
      </c>
      <c r="E1095">
        <v>1.26</v>
      </c>
      <c r="F1095">
        <v>0.78</v>
      </c>
      <c r="G1095">
        <v>-115.3395</v>
      </c>
      <c r="H1095">
        <v>36.841799999999999</v>
      </c>
      <c r="I1095" t="s">
        <v>1272</v>
      </c>
    </row>
    <row r="1096" spans="2:9" x14ac:dyDescent="0.25">
      <c r="B1096" t="s">
        <v>1290</v>
      </c>
      <c r="C1096" t="s">
        <v>1231</v>
      </c>
      <c r="D1096" s="1">
        <v>41427.285590277781</v>
      </c>
      <c r="E1096">
        <v>1.98</v>
      </c>
      <c r="F1096">
        <v>9.5485000000000007</v>
      </c>
      <c r="G1096">
        <v>-118.0373</v>
      </c>
      <c r="H1096">
        <v>38.836500000000001</v>
      </c>
      <c r="I1096" t="s">
        <v>1291</v>
      </c>
    </row>
    <row r="1097" spans="2:9" x14ac:dyDescent="0.25">
      <c r="B1097" t="s">
        <v>1292</v>
      </c>
      <c r="C1097" t="s">
        <v>1231</v>
      </c>
      <c r="D1097" s="1">
        <v>41427.328240740739</v>
      </c>
      <c r="E1097">
        <v>1.05</v>
      </c>
      <c r="F1097">
        <v>16.391999999999999</v>
      </c>
      <c r="G1097">
        <v>-119.7136</v>
      </c>
      <c r="H1097">
        <v>39.116300000000003</v>
      </c>
      <c r="I1097" t="s">
        <v>1293</v>
      </c>
    </row>
    <row r="1098" spans="2:9" x14ac:dyDescent="0.25">
      <c r="B1098" t="s">
        <v>1294</v>
      </c>
      <c r="C1098" t="s">
        <v>1231</v>
      </c>
      <c r="D1098" s="1">
        <v>41427.357928240737</v>
      </c>
      <c r="E1098">
        <v>0.77</v>
      </c>
      <c r="F1098">
        <v>10.954499999999999</v>
      </c>
      <c r="G1098">
        <v>-119.6974</v>
      </c>
      <c r="H1098">
        <v>40.095399999999998</v>
      </c>
      <c r="I1098" t="s">
        <v>1295</v>
      </c>
    </row>
    <row r="1099" spans="2:9" x14ac:dyDescent="0.25">
      <c r="B1099" t="s">
        <v>1296</v>
      </c>
      <c r="C1099" t="s">
        <v>1231</v>
      </c>
      <c r="D1099" s="1">
        <v>41427.36078703704</v>
      </c>
      <c r="E1099">
        <v>0.21</v>
      </c>
      <c r="F1099">
        <v>35.39</v>
      </c>
      <c r="G1099">
        <v>-119.71559999999999</v>
      </c>
      <c r="H1099">
        <v>39.121000000000002</v>
      </c>
      <c r="I1099" t="s">
        <v>1297</v>
      </c>
    </row>
    <row r="1100" spans="2:9" x14ac:dyDescent="0.25">
      <c r="B1100" t="s">
        <v>1298</v>
      </c>
      <c r="C1100" t="s">
        <v>1231</v>
      </c>
      <c r="D1100" s="1">
        <v>41427.399745370371</v>
      </c>
      <c r="E1100">
        <v>1.4</v>
      </c>
      <c r="F1100">
        <v>9.5541999999999998</v>
      </c>
      <c r="G1100">
        <v>-115.86579999999999</v>
      </c>
      <c r="H1100">
        <v>35.6252</v>
      </c>
      <c r="I1100" t="s">
        <v>1299</v>
      </c>
    </row>
    <row r="1101" spans="2:9" x14ac:dyDescent="0.25">
      <c r="B1101" t="s">
        <v>1300</v>
      </c>
      <c r="C1101" t="s">
        <v>1231</v>
      </c>
      <c r="D1101" s="1">
        <v>41427.440312500003</v>
      </c>
      <c r="E1101">
        <v>0.49</v>
      </c>
      <c r="F1101">
        <v>9.7916000000000007</v>
      </c>
      <c r="G1101">
        <v>-119.71259999999999</v>
      </c>
      <c r="H1101">
        <v>39.118899999999996</v>
      </c>
      <c r="I1101" t="s">
        <v>1297</v>
      </c>
    </row>
    <row r="1102" spans="2:9" x14ac:dyDescent="0.25">
      <c r="B1102" t="s">
        <v>1301</v>
      </c>
      <c r="C1102" t="s">
        <v>1231</v>
      </c>
      <c r="D1102" s="1">
        <v>41427.481099537035</v>
      </c>
      <c r="E1102">
        <v>0.24</v>
      </c>
      <c r="F1102">
        <v>0.01</v>
      </c>
      <c r="G1102">
        <v>-119.7119</v>
      </c>
      <c r="H1102">
        <v>39.118000000000002</v>
      </c>
      <c r="I1102" t="s">
        <v>1297</v>
      </c>
    </row>
    <row r="1103" spans="2:9" x14ac:dyDescent="0.25">
      <c r="B1103" t="s">
        <v>1302</v>
      </c>
      <c r="C1103" t="s">
        <v>1231</v>
      </c>
      <c r="D1103" s="1">
        <v>41427.29414351852</v>
      </c>
      <c r="E1103">
        <v>1.53</v>
      </c>
      <c r="F1103">
        <v>10.674099999999999</v>
      </c>
      <c r="G1103">
        <v>-115.8617</v>
      </c>
      <c r="H1103">
        <v>38.341700000000003</v>
      </c>
      <c r="I1103" t="s">
        <v>1303</v>
      </c>
    </row>
    <row r="1104" spans="2:9" x14ac:dyDescent="0.25">
      <c r="B1104" t="s">
        <v>1304</v>
      </c>
      <c r="C1104" t="s">
        <v>1231</v>
      </c>
      <c r="D1104" s="1">
        <v>41427.300902777781</v>
      </c>
      <c r="E1104">
        <v>0.22</v>
      </c>
      <c r="F1104">
        <v>9.9511000000000003</v>
      </c>
      <c r="G1104">
        <v>-119.7103</v>
      </c>
      <c r="H1104">
        <v>39.1143</v>
      </c>
      <c r="I1104" t="s">
        <v>1297</v>
      </c>
    </row>
    <row r="1105" spans="2:9" x14ac:dyDescent="0.25">
      <c r="B1105" t="s">
        <v>1305</v>
      </c>
      <c r="C1105" t="s">
        <v>1231</v>
      </c>
      <c r="D1105" s="1">
        <v>41427.447916666664</v>
      </c>
      <c r="E1105">
        <v>0.18</v>
      </c>
      <c r="F1105">
        <v>9.6532999999999998</v>
      </c>
      <c r="G1105">
        <v>-119.71639999999999</v>
      </c>
      <c r="H1105">
        <v>39.116100000000003</v>
      </c>
      <c r="I1105" t="s">
        <v>1297</v>
      </c>
    </row>
    <row r="1106" spans="2:9" x14ac:dyDescent="0.25">
      <c r="B1106" t="s">
        <v>1306</v>
      </c>
      <c r="C1106" t="s">
        <v>1231</v>
      </c>
      <c r="D1106" s="1">
        <v>41427.845011574071</v>
      </c>
      <c r="E1106">
        <v>0.34</v>
      </c>
      <c r="F1106">
        <v>9.65</v>
      </c>
      <c r="G1106">
        <v>-119.7111</v>
      </c>
      <c r="H1106">
        <v>39.1175</v>
      </c>
      <c r="I1106" t="s">
        <v>1297</v>
      </c>
    </row>
    <row r="1107" spans="2:9" x14ac:dyDescent="0.25">
      <c r="B1107" t="s">
        <v>1307</v>
      </c>
      <c r="C1107" t="s">
        <v>1231</v>
      </c>
      <c r="D1107" s="1">
        <v>41423.319212962961</v>
      </c>
      <c r="E1107">
        <v>1.21</v>
      </c>
      <c r="F1107">
        <v>7.0567000000000002</v>
      </c>
      <c r="G1107">
        <v>-115.33969999999999</v>
      </c>
      <c r="H1107">
        <v>36.841799999999999</v>
      </c>
      <c r="I1107" t="s">
        <v>1272</v>
      </c>
    </row>
    <row r="1108" spans="2:9" x14ac:dyDescent="0.25">
      <c r="B1108" t="s">
        <v>1308</v>
      </c>
      <c r="C1108" t="s">
        <v>1231</v>
      </c>
      <c r="D1108" s="1">
        <v>41423.406030092592</v>
      </c>
      <c r="E1108">
        <v>0.62</v>
      </c>
      <c r="F1108">
        <v>7.5526999999999997</v>
      </c>
      <c r="G1108">
        <v>-117.43689999999999</v>
      </c>
      <c r="H1108">
        <v>37.284700000000001</v>
      </c>
      <c r="I1108" t="s">
        <v>1236</v>
      </c>
    </row>
    <row r="1109" spans="2:9" x14ac:dyDescent="0.25">
      <c r="B1109" t="s">
        <v>1309</v>
      </c>
      <c r="C1109" t="s">
        <v>1231</v>
      </c>
      <c r="D1109" s="1">
        <v>41423.8830787037</v>
      </c>
      <c r="E1109">
        <v>0.21</v>
      </c>
      <c r="F1109">
        <v>6.3331999999999997</v>
      </c>
      <c r="G1109">
        <v>-117.43729999999999</v>
      </c>
      <c r="H1109">
        <v>37.285400000000003</v>
      </c>
      <c r="I1109" t="s">
        <v>1236</v>
      </c>
    </row>
    <row r="1110" spans="2:9" x14ac:dyDescent="0.25">
      <c r="B1110" t="s">
        <v>1310</v>
      </c>
      <c r="C1110" t="s">
        <v>1231</v>
      </c>
      <c r="D1110" s="1">
        <v>41428.496759259258</v>
      </c>
      <c r="E1110">
        <v>0.87</v>
      </c>
      <c r="F1110">
        <v>2.61</v>
      </c>
      <c r="G1110">
        <v>-119.43899999999999</v>
      </c>
      <c r="H1110">
        <v>38.600700000000003</v>
      </c>
      <c r="I1110" t="s">
        <v>1268</v>
      </c>
    </row>
    <row r="1111" spans="2:9" x14ac:dyDescent="0.25">
      <c r="B1111" t="s">
        <v>1311</v>
      </c>
      <c r="C1111" t="s">
        <v>1312</v>
      </c>
      <c r="D1111" s="1">
        <v>41421.549675925926</v>
      </c>
      <c r="E1111">
        <v>2.4</v>
      </c>
      <c r="F1111">
        <v>39</v>
      </c>
      <c r="G1111">
        <v>-65.400999999999996</v>
      </c>
      <c r="H1111">
        <v>19.036999999999999</v>
      </c>
      <c r="I1111" t="s">
        <v>1313</v>
      </c>
    </row>
    <row r="1112" spans="2:9" x14ac:dyDescent="0.25">
      <c r="B1112" t="s">
        <v>1314</v>
      </c>
      <c r="C1112" t="s">
        <v>1312</v>
      </c>
      <c r="D1112" s="1">
        <v>41421.653252314813</v>
      </c>
      <c r="E1112">
        <v>3.2</v>
      </c>
      <c r="F1112">
        <v>5</v>
      </c>
      <c r="G1112">
        <v>-67.185900000000004</v>
      </c>
      <c r="H1112">
        <v>17.879200000000001</v>
      </c>
      <c r="I1112" t="s">
        <v>1315</v>
      </c>
    </row>
    <row r="1113" spans="2:9" x14ac:dyDescent="0.25">
      <c r="B1113" t="s">
        <v>1316</v>
      </c>
      <c r="C1113" t="s">
        <v>1312</v>
      </c>
      <c r="D1113" s="1">
        <v>41421.822118055556</v>
      </c>
      <c r="E1113">
        <v>2.2999999999999998</v>
      </c>
      <c r="F1113">
        <v>4</v>
      </c>
      <c r="G1113">
        <v>-67.188999999999993</v>
      </c>
      <c r="H1113">
        <v>17.886800000000001</v>
      </c>
      <c r="I1113" t="s">
        <v>1315</v>
      </c>
    </row>
    <row r="1114" spans="2:9" x14ac:dyDescent="0.25">
      <c r="B1114" t="s">
        <v>1317</v>
      </c>
      <c r="C1114" t="s">
        <v>1312</v>
      </c>
      <c r="D1114" s="1">
        <v>41421.947476851848</v>
      </c>
      <c r="E1114">
        <v>2.9</v>
      </c>
      <c r="F1114">
        <v>10</v>
      </c>
      <c r="G1114">
        <v>-65.066999999999993</v>
      </c>
      <c r="H1114">
        <v>19.323</v>
      </c>
      <c r="I1114" t="s">
        <v>1318</v>
      </c>
    </row>
    <row r="1115" spans="2:9" x14ac:dyDescent="0.25">
      <c r="B1115" t="s">
        <v>1319</v>
      </c>
      <c r="C1115" t="s">
        <v>1312</v>
      </c>
      <c r="D1115" s="1">
        <v>41421.953680555554</v>
      </c>
      <c r="E1115">
        <v>3</v>
      </c>
      <c r="F1115">
        <v>112</v>
      </c>
      <c r="G1115">
        <v>-66.221999999999994</v>
      </c>
      <c r="H1115">
        <v>18.341100000000001</v>
      </c>
      <c r="I1115" t="s">
        <v>1320</v>
      </c>
    </row>
    <row r="1116" spans="2:9" x14ac:dyDescent="0.25">
      <c r="B1116" t="s">
        <v>1321</v>
      </c>
      <c r="C1116" t="s">
        <v>1312</v>
      </c>
      <c r="D1116" s="1">
        <v>41422.253437500003</v>
      </c>
      <c r="E1116">
        <v>3.9</v>
      </c>
      <c r="F1116">
        <v>165</v>
      </c>
      <c r="G1116">
        <v>-68.813699999999997</v>
      </c>
      <c r="H1116">
        <v>19.122599999999998</v>
      </c>
      <c r="I1116" t="s">
        <v>1322</v>
      </c>
    </row>
    <row r="1117" spans="2:9" x14ac:dyDescent="0.25">
      <c r="B1117" t="s">
        <v>1323</v>
      </c>
      <c r="C1117" t="s">
        <v>1312</v>
      </c>
      <c r="D1117" s="1">
        <v>41422.22488425926</v>
      </c>
      <c r="E1117">
        <v>3.4</v>
      </c>
      <c r="F1117">
        <v>66</v>
      </c>
      <c r="G1117">
        <v>-68.533699999999996</v>
      </c>
      <c r="H1117">
        <v>19.428100000000001</v>
      </c>
      <c r="I1117" t="s">
        <v>1322</v>
      </c>
    </row>
    <row r="1118" spans="2:9" x14ac:dyDescent="0.25">
      <c r="B1118" t="s">
        <v>1324</v>
      </c>
      <c r="C1118" t="s">
        <v>1312</v>
      </c>
      <c r="D1118" s="1">
        <v>41422.322696759256</v>
      </c>
      <c r="E1118">
        <v>2.7</v>
      </c>
      <c r="F1118">
        <v>69</v>
      </c>
      <c r="G1118">
        <v>-64.510199999999998</v>
      </c>
      <c r="H1118">
        <v>18.500399999999999</v>
      </c>
      <c r="I1118" t="s">
        <v>1325</v>
      </c>
    </row>
    <row r="1119" spans="2:9" x14ac:dyDescent="0.25">
      <c r="B1119" t="s">
        <v>1326</v>
      </c>
      <c r="C1119" t="s">
        <v>1312</v>
      </c>
      <c r="D1119" s="1">
        <v>41422.323622685188</v>
      </c>
      <c r="E1119">
        <v>1.9</v>
      </c>
      <c r="F1119">
        <v>13</v>
      </c>
      <c r="G1119">
        <v>-66.4739</v>
      </c>
      <c r="H1119">
        <v>17.9955</v>
      </c>
      <c r="I1119" t="s">
        <v>1327</v>
      </c>
    </row>
    <row r="1120" spans="2:9" x14ac:dyDescent="0.25">
      <c r="B1120" t="s">
        <v>1328</v>
      </c>
      <c r="C1120" t="s">
        <v>1312</v>
      </c>
      <c r="D1120" s="1">
        <v>41422.929710648146</v>
      </c>
      <c r="E1120">
        <v>3.7</v>
      </c>
      <c r="F1120">
        <v>57</v>
      </c>
      <c r="G1120">
        <v>-64.3489</v>
      </c>
      <c r="H1120">
        <v>19.675999999999998</v>
      </c>
      <c r="I1120" t="s">
        <v>1325</v>
      </c>
    </row>
    <row r="1121" spans="2:9" x14ac:dyDescent="0.25">
      <c r="B1121" t="s">
        <v>1329</v>
      </c>
      <c r="C1121" t="s">
        <v>1312</v>
      </c>
      <c r="D1121" s="1">
        <v>41423.030891203707</v>
      </c>
      <c r="E1121">
        <v>2.7</v>
      </c>
      <c r="F1121">
        <v>29</v>
      </c>
      <c r="G1121">
        <v>-65.185000000000002</v>
      </c>
      <c r="H1121">
        <v>18.9923</v>
      </c>
      <c r="I1121" t="s">
        <v>1318</v>
      </c>
    </row>
    <row r="1122" spans="2:9" x14ac:dyDescent="0.25">
      <c r="B1122" t="s">
        <v>1330</v>
      </c>
      <c r="C1122" t="s">
        <v>1312</v>
      </c>
      <c r="D1122" s="1">
        <v>41423.134918981479</v>
      </c>
      <c r="E1122">
        <v>2.9</v>
      </c>
      <c r="F1122">
        <v>29</v>
      </c>
      <c r="G1122">
        <v>-64.697500000000005</v>
      </c>
      <c r="H1122">
        <v>19.302</v>
      </c>
      <c r="I1122" t="s">
        <v>1325</v>
      </c>
    </row>
    <row r="1123" spans="2:9" x14ac:dyDescent="0.25">
      <c r="B1123" t="s">
        <v>1331</v>
      </c>
      <c r="C1123" t="s">
        <v>1312</v>
      </c>
      <c r="D1123" s="1">
        <v>41423.458055555559</v>
      </c>
      <c r="E1123">
        <v>1.9</v>
      </c>
      <c r="F1123">
        <v>12</v>
      </c>
      <c r="G1123">
        <v>-66.998400000000004</v>
      </c>
      <c r="H1123">
        <v>18.133400000000002</v>
      </c>
      <c r="I1123" t="s">
        <v>1332</v>
      </c>
    </row>
    <row r="1124" spans="2:9" x14ac:dyDescent="0.25">
      <c r="B1124" t="s">
        <v>1333</v>
      </c>
      <c r="C1124" t="s">
        <v>1312</v>
      </c>
      <c r="D1124" s="1">
        <v>41423.723958333336</v>
      </c>
      <c r="E1124">
        <v>2.4</v>
      </c>
      <c r="F1124">
        <v>54</v>
      </c>
      <c r="G1124">
        <v>-64.805599999999998</v>
      </c>
      <c r="H1124">
        <v>19.055499999999999</v>
      </c>
      <c r="I1124" t="s">
        <v>1325</v>
      </c>
    </row>
    <row r="1125" spans="2:9" x14ac:dyDescent="0.25">
      <c r="B1125" t="s">
        <v>1334</v>
      </c>
      <c r="C1125" t="s">
        <v>1312</v>
      </c>
      <c r="D1125" s="1">
        <v>41423.721562500003</v>
      </c>
      <c r="E1125">
        <v>2.7</v>
      </c>
      <c r="F1125">
        <v>39</v>
      </c>
      <c r="G1125">
        <v>-64.773399999999995</v>
      </c>
      <c r="H1125">
        <v>19.251799999999999</v>
      </c>
      <c r="I1125" t="s">
        <v>1325</v>
      </c>
    </row>
    <row r="1126" spans="2:9" x14ac:dyDescent="0.25">
      <c r="B1126" t="s">
        <v>1335</v>
      </c>
      <c r="C1126" t="s">
        <v>1312</v>
      </c>
      <c r="D1126" s="1">
        <v>41423.74119212963</v>
      </c>
      <c r="E1126">
        <v>2.2000000000000002</v>
      </c>
      <c r="F1126">
        <v>27</v>
      </c>
      <c r="G1126">
        <v>-65.251999999999995</v>
      </c>
      <c r="H1126">
        <v>18.9664</v>
      </c>
      <c r="I1126" t="s">
        <v>1336</v>
      </c>
    </row>
    <row r="1127" spans="2:9" x14ac:dyDescent="0.25">
      <c r="B1127" t="s">
        <v>1337</v>
      </c>
      <c r="C1127" t="s">
        <v>1312</v>
      </c>
      <c r="D1127" s="1">
        <v>41423.89775462963</v>
      </c>
      <c r="E1127">
        <v>2.7</v>
      </c>
      <c r="F1127">
        <v>48</v>
      </c>
      <c r="G1127">
        <v>-65.700100000000006</v>
      </c>
      <c r="H1127">
        <v>18.791899999999998</v>
      </c>
      <c r="I1127" t="s">
        <v>1338</v>
      </c>
    </row>
    <row r="1128" spans="2:9" x14ac:dyDescent="0.25">
      <c r="B1128" t="s">
        <v>1339</v>
      </c>
      <c r="C1128" t="s">
        <v>1312</v>
      </c>
      <c r="D1128" s="1">
        <v>41423.805312500001</v>
      </c>
      <c r="E1128">
        <v>2.2999999999999998</v>
      </c>
      <c r="F1128">
        <v>9</v>
      </c>
      <c r="G1128">
        <v>-66.297899999999998</v>
      </c>
      <c r="H1128">
        <v>19.0046</v>
      </c>
      <c r="I1128" t="s">
        <v>1340</v>
      </c>
    </row>
    <row r="1129" spans="2:9" x14ac:dyDescent="0.25">
      <c r="B1129" t="s">
        <v>1341</v>
      </c>
      <c r="C1129" t="s">
        <v>1312</v>
      </c>
      <c r="D1129" s="1">
        <v>41424.081307870372</v>
      </c>
      <c r="E1129">
        <v>2.5</v>
      </c>
      <c r="F1129">
        <v>10</v>
      </c>
      <c r="G1129">
        <v>-66.939099999999996</v>
      </c>
      <c r="H1129">
        <v>18.096699999999998</v>
      </c>
      <c r="I1129" t="s">
        <v>1342</v>
      </c>
    </row>
    <row r="1130" spans="2:9" x14ac:dyDescent="0.25">
      <c r="B1130" t="s">
        <v>1343</v>
      </c>
      <c r="C1130" t="s">
        <v>1312</v>
      </c>
      <c r="D1130" s="1">
        <v>41424.085775462961</v>
      </c>
      <c r="E1130">
        <v>2.8</v>
      </c>
      <c r="F1130">
        <v>22</v>
      </c>
      <c r="G1130">
        <v>-64.804000000000002</v>
      </c>
      <c r="H1130">
        <v>18.6615</v>
      </c>
      <c r="I1130" t="s">
        <v>1325</v>
      </c>
    </row>
    <row r="1131" spans="2:9" x14ac:dyDescent="0.25">
      <c r="B1131" t="s">
        <v>1344</v>
      </c>
      <c r="C1131" t="s">
        <v>1312</v>
      </c>
      <c r="D1131" s="1">
        <v>41424.429895833331</v>
      </c>
      <c r="E1131">
        <v>2.8</v>
      </c>
      <c r="F1131">
        <v>7</v>
      </c>
      <c r="G1131">
        <v>-67.709000000000003</v>
      </c>
      <c r="H1131">
        <v>18.954899999999999</v>
      </c>
      <c r="I1131" t="s">
        <v>1345</v>
      </c>
    </row>
    <row r="1132" spans="2:9" x14ac:dyDescent="0.25">
      <c r="B1132" t="s">
        <v>1346</v>
      </c>
      <c r="C1132" t="s">
        <v>1312</v>
      </c>
      <c r="D1132" s="1">
        <v>41424.58284722222</v>
      </c>
      <c r="E1132">
        <v>2.2000000000000002</v>
      </c>
      <c r="F1132">
        <v>24</v>
      </c>
      <c r="G1132">
        <v>-66.058999999999997</v>
      </c>
      <c r="H1132">
        <v>18.079699999999999</v>
      </c>
      <c r="I1132" t="s">
        <v>1347</v>
      </c>
    </row>
    <row r="1133" spans="2:9" x14ac:dyDescent="0.25">
      <c r="B1133" t="s">
        <v>1348</v>
      </c>
      <c r="C1133" t="s">
        <v>1312</v>
      </c>
      <c r="D1133" s="1">
        <v>41424.997662037036</v>
      </c>
      <c r="E1133">
        <v>3</v>
      </c>
      <c r="F1133">
        <v>15</v>
      </c>
      <c r="G1133">
        <v>-67.7393</v>
      </c>
      <c r="H1133">
        <v>19.050999999999998</v>
      </c>
      <c r="I1133" t="s">
        <v>1349</v>
      </c>
    </row>
    <row r="1134" spans="2:9" x14ac:dyDescent="0.25">
      <c r="B1134" t="s">
        <v>1350</v>
      </c>
      <c r="C1134" t="s">
        <v>1312</v>
      </c>
      <c r="D1134" s="1">
        <v>41425.004050925927</v>
      </c>
      <c r="E1134">
        <v>3.2</v>
      </c>
      <c r="F1134">
        <v>32</v>
      </c>
      <c r="G1134">
        <v>-64.677800000000005</v>
      </c>
      <c r="H1134">
        <v>19.229700000000001</v>
      </c>
      <c r="I1134" t="s">
        <v>1325</v>
      </c>
    </row>
    <row r="1135" spans="2:9" x14ac:dyDescent="0.25">
      <c r="B1135" t="s">
        <v>1351</v>
      </c>
      <c r="C1135" t="s">
        <v>1312</v>
      </c>
      <c r="D1135" s="1">
        <v>41425.007430555554</v>
      </c>
      <c r="E1135">
        <v>3</v>
      </c>
      <c r="F1135">
        <v>44</v>
      </c>
      <c r="G1135">
        <v>-64.587000000000003</v>
      </c>
      <c r="H1135">
        <v>19.101800000000001</v>
      </c>
      <c r="I1135" t="s">
        <v>1325</v>
      </c>
    </row>
    <row r="1136" spans="2:9" x14ac:dyDescent="0.25">
      <c r="B1136" t="s">
        <v>1352</v>
      </c>
      <c r="C1136" t="s">
        <v>1312</v>
      </c>
      <c r="D1136" s="1">
        <v>41425.25371527778</v>
      </c>
      <c r="E1136">
        <v>4.2</v>
      </c>
      <c r="F1136">
        <v>78</v>
      </c>
      <c r="G1136">
        <v>-68.355400000000003</v>
      </c>
      <c r="H1136">
        <v>18.056100000000001</v>
      </c>
      <c r="I1136" t="s">
        <v>1353</v>
      </c>
    </row>
    <row r="1137" spans="2:9" x14ac:dyDescent="0.25">
      <c r="B1137" t="s">
        <v>1354</v>
      </c>
      <c r="C1137" t="s">
        <v>1312</v>
      </c>
      <c r="D1137" s="1">
        <v>41425.021087962959</v>
      </c>
      <c r="E1137">
        <v>2.8</v>
      </c>
      <c r="F1137">
        <v>35</v>
      </c>
      <c r="G1137">
        <v>-64.680899999999994</v>
      </c>
      <c r="H1137">
        <v>19.228000000000002</v>
      </c>
      <c r="I1137" t="s">
        <v>1325</v>
      </c>
    </row>
    <row r="1138" spans="2:9" x14ac:dyDescent="0.25">
      <c r="B1138" t="s">
        <v>1355</v>
      </c>
      <c r="C1138" t="s">
        <v>1312</v>
      </c>
      <c r="D1138" s="1">
        <v>41425.605405092596</v>
      </c>
      <c r="E1138">
        <v>2.6</v>
      </c>
      <c r="F1138">
        <v>64</v>
      </c>
      <c r="G1138">
        <v>-68.396699999999996</v>
      </c>
      <c r="H1138">
        <v>18.003699999999998</v>
      </c>
      <c r="I1138" t="s">
        <v>1353</v>
      </c>
    </row>
    <row r="1139" spans="2:9" x14ac:dyDescent="0.25">
      <c r="B1139" t="s">
        <v>1356</v>
      </c>
      <c r="C1139" t="s">
        <v>1312</v>
      </c>
      <c r="D1139" s="1">
        <v>41425.788923611108</v>
      </c>
      <c r="E1139">
        <v>2.1</v>
      </c>
      <c r="F1139">
        <v>43</v>
      </c>
      <c r="G1139">
        <v>-65.447999999999993</v>
      </c>
      <c r="H1139">
        <v>17.873999999999999</v>
      </c>
      <c r="I1139" t="s">
        <v>1357</v>
      </c>
    </row>
    <row r="1140" spans="2:9" x14ac:dyDescent="0.25">
      <c r="B1140" t="s">
        <v>1358</v>
      </c>
      <c r="C1140" t="s">
        <v>1312</v>
      </c>
      <c r="D1140" s="1">
        <v>41425.812152777777</v>
      </c>
      <c r="E1140">
        <v>2.7</v>
      </c>
      <c r="F1140">
        <v>12</v>
      </c>
      <c r="G1140">
        <v>-67.355099999999993</v>
      </c>
      <c r="H1140">
        <v>18.185300000000002</v>
      </c>
      <c r="I1140" t="s">
        <v>1359</v>
      </c>
    </row>
    <row r="1141" spans="2:9" x14ac:dyDescent="0.25">
      <c r="B1141" t="s">
        <v>1360</v>
      </c>
      <c r="C1141" t="s">
        <v>1312</v>
      </c>
      <c r="D1141" s="1">
        <v>41425.887395833335</v>
      </c>
      <c r="E1141">
        <v>2.9</v>
      </c>
      <c r="F1141">
        <v>36</v>
      </c>
      <c r="G1141">
        <v>-64.754300000000001</v>
      </c>
      <c r="H1141">
        <v>19.102599999999999</v>
      </c>
      <c r="I1141" t="s">
        <v>1325</v>
      </c>
    </row>
    <row r="1142" spans="2:9" x14ac:dyDescent="0.25">
      <c r="B1142" t="s">
        <v>1361</v>
      </c>
      <c r="C1142" t="s">
        <v>1312</v>
      </c>
      <c r="D1142" s="1">
        <v>41426.180567129632</v>
      </c>
      <c r="E1142">
        <v>3.3</v>
      </c>
      <c r="F1142">
        <v>100</v>
      </c>
      <c r="G1142">
        <v>-68.280699999999996</v>
      </c>
      <c r="H1142">
        <v>17.964700000000001</v>
      </c>
      <c r="I1142" t="s">
        <v>1353</v>
      </c>
    </row>
    <row r="1143" spans="2:9" x14ac:dyDescent="0.25">
      <c r="B1143" t="s">
        <v>1362</v>
      </c>
      <c r="C1143" t="s">
        <v>1312</v>
      </c>
      <c r="D1143" s="1">
        <v>41426.242152777777</v>
      </c>
      <c r="E1143">
        <v>4.4000000000000004</v>
      </c>
      <c r="F1143">
        <v>23</v>
      </c>
      <c r="G1143">
        <v>-68.174000000000007</v>
      </c>
      <c r="H1143">
        <v>19.343499999999999</v>
      </c>
      <c r="I1143" t="s">
        <v>1349</v>
      </c>
    </row>
    <row r="1144" spans="2:9" x14ac:dyDescent="0.25">
      <c r="B1144" t="s">
        <v>1363</v>
      </c>
      <c r="C1144" t="s">
        <v>1312</v>
      </c>
      <c r="D1144" s="1">
        <v>41426.294340277775</v>
      </c>
      <c r="E1144">
        <v>3.1</v>
      </c>
      <c r="F1144">
        <v>38</v>
      </c>
      <c r="G1144">
        <v>-64.940200000000004</v>
      </c>
      <c r="H1144">
        <v>19.299199999999999</v>
      </c>
      <c r="I1144" t="s">
        <v>1325</v>
      </c>
    </row>
    <row r="1145" spans="2:9" x14ac:dyDescent="0.25">
      <c r="B1145" t="s">
        <v>1364</v>
      </c>
      <c r="C1145" t="s">
        <v>1312</v>
      </c>
      <c r="D1145" s="1">
        <v>41426.458252314813</v>
      </c>
      <c r="E1145">
        <v>1.7</v>
      </c>
      <c r="F1145">
        <v>15</v>
      </c>
      <c r="G1145">
        <v>-66.916899999999998</v>
      </c>
      <c r="H1145">
        <v>18.071100000000001</v>
      </c>
      <c r="I1145" t="s">
        <v>1365</v>
      </c>
    </row>
    <row r="1146" spans="2:9" x14ac:dyDescent="0.25">
      <c r="B1146" t="s">
        <v>1366</v>
      </c>
      <c r="C1146" t="s">
        <v>1312</v>
      </c>
      <c r="D1146" s="1">
        <v>41427.152592592596</v>
      </c>
      <c r="E1146">
        <v>2.4</v>
      </c>
      <c r="F1146">
        <v>9</v>
      </c>
      <c r="G1146">
        <v>-66.942400000000006</v>
      </c>
      <c r="H1146">
        <v>18.060600000000001</v>
      </c>
      <c r="I1146" t="s">
        <v>1367</v>
      </c>
    </row>
    <row r="1147" spans="2:9" x14ac:dyDescent="0.25">
      <c r="B1147" t="s">
        <v>1368</v>
      </c>
      <c r="C1147" t="s">
        <v>1312</v>
      </c>
      <c r="D1147" s="1">
        <v>41427.149675925924</v>
      </c>
      <c r="E1147">
        <v>1.9</v>
      </c>
      <c r="F1147">
        <v>12</v>
      </c>
      <c r="G1147">
        <v>-67.283500000000004</v>
      </c>
      <c r="H1147">
        <v>17.865600000000001</v>
      </c>
      <c r="I1147" t="s">
        <v>1315</v>
      </c>
    </row>
    <row r="1148" spans="2:9" x14ac:dyDescent="0.25">
      <c r="B1148" t="s">
        <v>1369</v>
      </c>
      <c r="C1148" t="s">
        <v>1312</v>
      </c>
      <c r="D1148" s="1">
        <v>41427.156284722223</v>
      </c>
      <c r="E1148">
        <v>2.2999999999999998</v>
      </c>
      <c r="F1148">
        <v>34</v>
      </c>
      <c r="G1148">
        <v>-67.281000000000006</v>
      </c>
      <c r="H1148">
        <v>18.7255</v>
      </c>
      <c r="I1148" t="s">
        <v>1370</v>
      </c>
    </row>
    <row r="1149" spans="2:9" x14ac:dyDescent="0.25">
      <c r="B1149" t="s">
        <v>1371</v>
      </c>
      <c r="C1149" t="s">
        <v>1312</v>
      </c>
      <c r="D1149" s="1">
        <v>41427.154351851852</v>
      </c>
      <c r="E1149">
        <v>1.7</v>
      </c>
      <c r="F1149">
        <v>13</v>
      </c>
      <c r="G1149">
        <v>-66.909700000000001</v>
      </c>
      <c r="H1149">
        <v>17.905999999999999</v>
      </c>
      <c r="I1149" t="s">
        <v>1372</v>
      </c>
    </row>
    <row r="1150" spans="2:9" x14ac:dyDescent="0.25">
      <c r="B1150" t="s">
        <v>1373</v>
      </c>
      <c r="C1150" t="s">
        <v>1312</v>
      </c>
      <c r="D1150" s="1">
        <v>41427.49695601852</v>
      </c>
      <c r="E1150">
        <v>3.3</v>
      </c>
      <c r="F1150">
        <v>86</v>
      </c>
      <c r="G1150">
        <v>-65.058999999999997</v>
      </c>
      <c r="H1150">
        <v>18.5181</v>
      </c>
      <c r="I1150" t="s">
        <v>1318</v>
      </c>
    </row>
    <row r="1151" spans="2:9" x14ac:dyDescent="0.25">
      <c r="B1151" t="s">
        <v>1374</v>
      </c>
      <c r="C1151" t="s">
        <v>1312</v>
      </c>
      <c r="D1151" s="1">
        <v>41427.480543981481</v>
      </c>
      <c r="E1151">
        <v>3.2</v>
      </c>
      <c r="F1151">
        <v>129</v>
      </c>
      <c r="G1151">
        <v>-67.818600000000004</v>
      </c>
      <c r="H1151">
        <v>18.260000000000002</v>
      </c>
      <c r="I1151" t="s">
        <v>1375</v>
      </c>
    </row>
    <row r="1152" spans="2:9" x14ac:dyDescent="0.25">
      <c r="B1152" t="s">
        <v>1376</v>
      </c>
      <c r="C1152" t="s">
        <v>1312</v>
      </c>
      <c r="D1152" s="1">
        <v>41427.735034722224</v>
      </c>
      <c r="E1152">
        <v>2</v>
      </c>
      <c r="F1152">
        <v>26</v>
      </c>
      <c r="G1152">
        <v>-67.121200000000002</v>
      </c>
      <c r="H1152">
        <v>18.2285</v>
      </c>
      <c r="I1152" t="s">
        <v>1377</v>
      </c>
    </row>
    <row r="1153" spans="2:9" x14ac:dyDescent="0.25">
      <c r="B1153" t="s">
        <v>1378</v>
      </c>
      <c r="C1153" t="s">
        <v>1312</v>
      </c>
      <c r="D1153" s="1">
        <v>41428.241678240738</v>
      </c>
      <c r="E1153">
        <v>3.4</v>
      </c>
      <c r="F1153">
        <v>98</v>
      </c>
      <c r="G1153">
        <v>-68.102000000000004</v>
      </c>
      <c r="H1153">
        <v>19.293099999999999</v>
      </c>
      <c r="I1153" t="s">
        <v>1349</v>
      </c>
    </row>
    <row r="1154" spans="2:9" x14ac:dyDescent="0.25">
      <c r="B1154" t="s">
        <v>1379</v>
      </c>
      <c r="C1154" t="s">
        <v>1312</v>
      </c>
      <c r="D1154" s="1">
        <v>41428.254108796296</v>
      </c>
      <c r="E1154">
        <v>3.2</v>
      </c>
      <c r="F1154">
        <v>34</v>
      </c>
      <c r="G1154">
        <v>-68.067999999999998</v>
      </c>
      <c r="H1154">
        <v>19.2362</v>
      </c>
      <c r="I1154" t="s">
        <v>1349</v>
      </c>
    </row>
    <row r="1155" spans="2:9" x14ac:dyDescent="0.25">
      <c r="B1155" t="s">
        <v>1380</v>
      </c>
      <c r="C1155" t="s">
        <v>1312</v>
      </c>
      <c r="D1155" s="1">
        <v>41428.195243055554</v>
      </c>
      <c r="E1155">
        <v>2.8</v>
      </c>
      <c r="F1155">
        <v>8</v>
      </c>
      <c r="G1155">
        <v>-65.753500000000003</v>
      </c>
      <c r="H1155">
        <v>19.198599999999999</v>
      </c>
      <c r="I1155" t="s">
        <v>1381</v>
      </c>
    </row>
    <row r="1156" spans="2:9" x14ac:dyDescent="0.25">
      <c r="B1156" t="s">
        <v>1382</v>
      </c>
      <c r="C1156" t="s">
        <v>1312</v>
      </c>
      <c r="D1156" s="1">
        <v>41428.216053240743</v>
      </c>
      <c r="E1156">
        <v>2.5</v>
      </c>
      <c r="F1156">
        <v>34</v>
      </c>
      <c r="G1156">
        <v>-64.197900000000004</v>
      </c>
      <c r="H1156">
        <v>18.022099999999998</v>
      </c>
      <c r="I1156" t="s">
        <v>1383</v>
      </c>
    </row>
    <row r="1157" spans="2:9" x14ac:dyDescent="0.25">
      <c r="B1157" t="s">
        <v>1384</v>
      </c>
      <c r="C1157" t="s">
        <v>1312</v>
      </c>
      <c r="D1157" s="1">
        <v>41428.291678240741</v>
      </c>
      <c r="E1157">
        <v>2.9</v>
      </c>
      <c r="F1157">
        <v>9</v>
      </c>
      <c r="G1157">
        <v>-65.158000000000001</v>
      </c>
      <c r="H1157">
        <v>19.4085</v>
      </c>
      <c r="I1157" t="s">
        <v>1318</v>
      </c>
    </row>
    <row r="1158" spans="2:9" x14ac:dyDescent="0.25">
      <c r="B1158" t="s">
        <v>1385</v>
      </c>
      <c r="C1158" t="s">
        <v>1386</v>
      </c>
      <c r="D1158" s="1">
        <v>41421.607349537036</v>
      </c>
      <c r="E1158">
        <v>4.7</v>
      </c>
      <c r="F1158">
        <v>68.38</v>
      </c>
      <c r="G1158">
        <v>161.3982</v>
      </c>
      <c r="H1158">
        <v>-10.657999999999999</v>
      </c>
      <c r="I1158" t="s">
        <v>1387</v>
      </c>
    </row>
    <row r="1159" spans="2:9" x14ac:dyDescent="0.25">
      <c r="B1159" t="s">
        <v>1388</v>
      </c>
      <c r="C1159" t="s">
        <v>1386</v>
      </c>
      <c r="D1159" s="1">
        <v>41421.717685185184</v>
      </c>
      <c r="E1159">
        <v>4.5999999999999996</v>
      </c>
      <c r="F1159">
        <v>22.84</v>
      </c>
      <c r="G1159">
        <v>160.5549</v>
      </c>
      <c r="H1159">
        <v>52.246499999999997</v>
      </c>
      <c r="I1159" t="s">
        <v>1389</v>
      </c>
    </row>
    <row r="1160" spans="2:9" x14ac:dyDescent="0.25">
      <c r="B1160" t="s">
        <v>1390</v>
      </c>
      <c r="C1160" t="s">
        <v>1386</v>
      </c>
      <c r="D1160" s="1">
        <v>41421.848611111112</v>
      </c>
      <c r="E1160">
        <v>5.3</v>
      </c>
      <c r="F1160">
        <v>13.23</v>
      </c>
      <c r="G1160">
        <v>160.19569999999999</v>
      </c>
      <c r="H1160">
        <v>52.241599999999998</v>
      </c>
      <c r="I1160" t="s">
        <v>1389</v>
      </c>
    </row>
    <row r="1161" spans="2:9" x14ac:dyDescent="0.25">
      <c r="B1161" t="s">
        <v>1391</v>
      </c>
      <c r="C1161" t="s">
        <v>1386</v>
      </c>
      <c r="D1161" s="1">
        <v>41422.006874999999</v>
      </c>
      <c r="E1161">
        <v>5.4</v>
      </c>
      <c r="F1161">
        <v>9.82</v>
      </c>
      <c r="G1161">
        <v>41.6083</v>
      </c>
      <c r="H1161">
        <v>43.223799999999997</v>
      </c>
      <c r="I1161" t="s">
        <v>1392</v>
      </c>
    </row>
    <row r="1162" spans="2:9" x14ac:dyDescent="0.25">
      <c r="B1162" t="s">
        <v>1393</v>
      </c>
      <c r="C1162" t="s">
        <v>1386</v>
      </c>
      <c r="D1162" s="1">
        <v>41422.191770833335</v>
      </c>
      <c r="E1162">
        <v>4.4000000000000004</v>
      </c>
      <c r="F1162">
        <v>4.96</v>
      </c>
      <c r="G1162">
        <v>-120.57080000000001</v>
      </c>
      <c r="H1162">
        <v>56.1982</v>
      </c>
      <c r="I1162" t="s">
        <v>1394</v>
      </c>
    </row>
    <row r="1163" spans="2:9" x14ac:dyDescent="0.25">
      <c r="B1163" t="s">
        <v>1395</v>
      </c>
      <c r="C1163" t="s">
        <v>1386</v>
      </c>
      <c r="D1163" s="1">
        <v>41422.291493055556</v>
      </c>
      <c r="E1163">
        <v>4.9000000000000004</v>
      </c>
      <c r="F1163">
        <v>186.54</v>
      </c>
      <c r="G1163">
        <v>178.15010000000001</v>
      </c>
      <c r="H1163">
        <v>-36.088200000000001</v>
      </c>
      <c r="I1163" t="s">
        <v>1396</v>
      </c>
    </row>
    <row r="1164" spans="2:9" x14ac:dyDescent="0.25">
      <c r="B1164" t="s">
        <v>1397</v>
      </c>
      <c r="C1164" t="s">
        <v>1386</v>
      </c>
      <c r="D1164" s="1">
        <v>41422.36519675926</v>
      </c>
      <c r="E1164">
        <v>5</v>
      </c>
      <c r="F1164">
        <v>408.35</v>
      </c>
      <c r="G1164">
        <v>-177.82980000000001</v>
      </c>
      <c r="H1164">
        <v>-21.3691</v>
      </c>
      <c r="I1164" t="s">
        <v>1398</v>
      </c>
    </row>
    <row r="1165" spans="2:9" x14ac:dyDescent="0.25">
      <c r="B1165" t="s">
        <v>1399</v>
      </c>
      <c r="C1165" t="s">
        <v>1386</v>
      </c>
      <c r="D1165" s="1">
        <v>41422.374062499999</v>
      </c>
      <c r="E1165">
        <v>4.4000000000000004</v>
      </c>
      <c r="F1165">
        <v>627.14</v>
      </c>
      <c r="G1165">
        <v>153.3947</v>
      </c>
      <c r="H1165">
        <v>54.241100000000003</v>
      </c>
      <c r="I1165" t="s">
        <v>1400</v>
      </c>
    </row>
    <row r="1166" spans="2:9" x14ac:dyDescent="0.25">
      <c r="B1166" t="s">
        <v>1401</v>
      </c>
      <c r="C1166" t="s">
        <v>1386</v>
      </c>
      <c r="D1166" s="1">
        <v>41422.43341435185</v>
      </c>
      <c r="E1166">
        <v>4.5999999999999996</v>
      </c>
      <c r="F1166">
        <v>23.64</v>
      </c>
      <c r="G1166">
        <v>129.76570000000001</v>
      </c>
      <c r="H1166">
        <v>-2.9912000000000001</v>
      </c>
      <c r="I1166" t="s">
        <v>1402</v>
      </c>
    </row>
    <row r="1167" spans="2:9" x14ac:dyDescent="0.25">
      <c r="B1167" t="s">
        <v>1403</v>
      </c>
      <c r="C1167" t="s">
        <v>1386</v>
      </c>
      <c r="D1167" s="1">
        <v>41422.448368055557</v>
      </c>
      <c r="E1167">
        <v>4.3</v>
      </c>
      <c r="F1167">
        <v>38.96</v>
      </c>
      <c r="G1167">
        <v>129.9401</v>
      </c>
      <c r="H1167">
        <v>-3.0009000000000001</v>
      </c>
      <c r="I1167" t="s">
        <v>1402</v>
      </c>
    </row>
    <row r="1168" spans="2:9" x14ac:dyDescent="0.25">
      <c r="B1168" t="s">
        <v>1404</v>
      </c>
      <c r="C1168" t="s">
        <v>1386</v>
      </c>
      <c r="D1168" s="1">
        <v>41422.592129629629</v>
      </c>
      <c r="E1168">
        <v>4.5</v>
      </c>
      <c r="F1168">
        <v>30.03</v>
      </c>
      <c r="G1168">
        <v>95.565899999999999</v>
      </c>
      <c r="H1168">
        <v>2.6675</v>
      </c>
      <c r="I1168" t="s">
        <v>1405</v>
      </c>
    </row>
    <row r="1169" spans="2:9" x14ac:dyDescent="0.25">
      <c r="B1169" t="s">
        <v>1406</v>
      </c>
      <c r="C1169" t="s">
        <v>1386</v>
      </c>
      <c r="D1169" s="1">
        <v>41422.600636574076</v>
      </c>
      <c r="E1169">
        <v>4.5</v>
      </c>
      <c r="F1169">
        <v>25.14</v>
      </c>
      <c r="G1169">
        <v>95.552400000000006</v>
      </c>
      <c r="H1169">
        <v>2.6135999999999999</v>
      </c>
      <c r="I1169" t="s">
        <v>1405</v>
      </c>
    </row>
    <row r="1170" spans="2:9" x14ac:dyDescent="0.25">
      <c r="B1170" t="s">
        <v>1407</v>
      </c>
      <c r="C1170" t="s">
        <v>1386</v>
      </c>
      <c r="D1170" s="1">
        <v>41422.68440972222</v>
      </c>
      <c r="E1170">
        <v>5.3</v>
      </c>
      <c r="F1170">
        <v>71.650000000000006</v>
      </c>
      <c r="G1170">
        <v>159.7921</v>
      </c>
      <c r="H1170">
        <v>53.446899999999999</v>
      </c>
      <c r="I1170" t="s">
        <v>1389</v>
      </c>
    </row>
    <row r="1171" spans="2:9" x14ac:dyDescent="0.25">
      <c r="B1171" t="s">
        <v>1408</v>
      </c>
      <c r="C1171" t="s">
        <v>1386</v>
      </c>
      <c r="D1171" s="1">
        <v>41422.808622685188</v>
      </c>
      <c r="E1171">
        <v>5</v>
      </c>
      <c r="F1171">
        <v>35.78</v>
      </c>
      <c r="G1171">
        <v>140.7115</v>
      </c>
      <c r="H1171">
        <v>34.149099999999997</v>
      </c>
      <c r="I1171" t="s">
        <v>1409</v>
      </c>
    </row>
    <row r="1172" spans="2:9" x14ac:dyDescent="0.25">
      <c r="B1172" t="s">
        <v>1410</v>
      </c>
      <c r="C1172" t="s">
        <v>1386</v>
      </c>
      <c r="D1172" s="1">
        <v>41422.808831018519</v>
      </c>
      <c r="E1172">
        <v>4.7</v>
      </c>
      <c r="F1172">
        <v>77.84</v>
      </c>
      <c r="G1172">
        <v>158.8913</v>
      </c>
      <c r="H1172">
        <v>52.739600000000003</v>
      </c>
      <c r="I1172" t="s">
        <v>1389</v>
      </c>
    </row>
    <row r="1173" spans="2:9" x14ac:dyDescent="0.25">
      <c r="B1173" t="s">
        <v>1411</v>
      </c>
      <c r="C1173" t="s">
        <v>1386</v>
      </c>
      <c r="D1173" s="1">
        <v>41423.034155092595</v>
      </c>
      <c r="E1173">
        <v>4.5999999999999996</v>
      </c>
      <c r="F1173">
        <v>45.42</v>
      </c>
      <c r="G1173">
        <v>130.41069999999999</v>
      </c>
      <c r="H1173">
        <v>29.343399999999999</v>
      </c>
      <c r="I1173" t="s">
        <v>1412</v>
      </c>
    </row>
    <row r="1174" spans="2:9" x14ac:dyDescent="0.25">
      <c r="B1174" t="s">
        <v>1413</v>
      </c>
      <c r="C1174" t="s">
        <v>1386</v>
      </c>
      <c r="D1174" s="1">
        <v>41423.065254629626</v>
      </c>
      <c r="E1174">
        <v>4.8</v>
      </c>
      <c r="F1174">
        <v>21.08</v>
      </c>
      <c r="G1174">
        <v>122.4182</v>
      </c>
      <c r="H1174">
        <v>24.049099999999999</v>
      </c>
      <c r="I1174" t="s">
        <v>1414</v>
      </c>
    </row>
    <row r="1175" spans="2:9" x14ac:dyDescent="0.25">
      <c r="B1175" t="s">
        <v>1415</v>
      </c>
      <c r="C1175" t="s">
        <v>1386</v>
      </c>
      <c r="D1175" s="1">
        <v>41423.136377314811</v>
      </c>
      <c r="E1175">
        <v>3.9</v>
      </c>
      <c r="F1175">
        <v>9.9499999999999993</v>
      </c>
      <c r="G1175">
        <v>-5.2201000000000004</v>
      </c>
      <c r="H1175">
        <v>52.994799999999998</v>
      </c>
      <c r="I1175" t="s">
        <v>1416</v>
      </c>
    </row>
    <row r="1176" spans="2:9" x14ac:dyDescent="0.25">
      <c r="B1176" t="s">
        <v>1417</v>
      </c>
      <c r="C1176" t="s">
        <v>1386</v>
      </c>
      <c r="D1176" s="1">
        <v>41423.183796296296</v>
      </c>
      <c r="E1176">
        <v>4.0999999999999996</v>
      </c>
      <c r="F1176">
        <v>9.93</v>
      </c>
      <c r="G1176">
        <v>-88.978499999999997</v>
      </c>
      <c r="H1176">
        <v>14.6877</v>
      </c>
      <c r="I1176" t="s">
        <v>1418</v>
      </c>
    </row>
    <row r="1177" spans="2:9" x14ac:dyDescent="0.25">
      <c r="B1177" t="s">
        <v>1419</v>
      </c>
      <c r="C1177" t="s">
        <v>1386</v>
      </c>
      <c r="D1177" s="1">
        <v>41423.191180555557</v>
      </c>
      <c r="E1177">
        <v>4.9000000000000004</v>
      </c>
      <c r="F1177">
        <v>34.17</v>
      </c>
      <c r="G1177">
        <v>102.1242</v>
      </c>
      <c r="H1177">
        <v>-5.1139000000000001</v>
      </c>
      <c r="I1177" t="s">
        <v>1420</v>
      </c>
    </row>
    <row r="1178" spans="2:9" x14ac:dyDescent="0.25">
      <c r="B1178" t="s">
        <v>1421</v>
      </c>
      <c r="C1178" t="s">
        <v>1386</v>
      </c>
      <c r="D1178" s="1">
        <v>41423.206631944442</v>
      </c>
      <c r="E1178">
        <v>4.2</v>
      </c>
      <c r="F1178">
        <v>12.31</v>
      </c>
      <c r="G1178">
        <v>-85.868200000000002</v>
      </c>
      <c r="H1178">
        <v>16.8598</v>
      </c>
      <c r="I1178" t="s">
        <v>1422</v>
      </c>
    </row>
    <row r="1179" spans="2:9" x14ac:dyDescent="0.25">
      <c r="B1179" t="s">
        <v>1423</v>
      </c>
      <c r="C1179" t="s">
        <v>1386</v>
      </c>
      <c r="D1179" s="1">
        <v>41423.476076388892</v>
      </c>
      <c r="E1179">
        <v>4.7</v>
      </c>
      <c r="F1179">
        <v>10.07</v>
      </c>
      <c r="G1179">
        <v>167.66229999999999</v>
      </c>
      <c r="H1179">
        <v>-18.0259</v>
      </c>
      <c r="I1179" t="s">
        <v>1424</v>
      </c>
    </row>
    <row r="1180" spans="2:9" x14ac:dyDescent="0.25">
      <c r="B1180" t="s">
        <v>1425</v>
      </c>
      <c r="C1180" t="s">
        <v>1386</v>
      </c>
      <c r="D1180" s="1">
        <v>41423.613587962966</v>
      </c>
      <c r="E1180">
        <v>4.5</v>
      </c>
      <c r="F1180">
        <v>17.559999999999999</v>
      </c>
      <c r="G1180">
        <v>28.811900000000001</v>
      </c>
      <c r="H1180">
        <v>39.0122</v>
      </c>
      <c r="I1180" t="s">
        <v>1426</v>
      </c>
    </row>
    <row r="1181" spans="2:9" x14ac:dyDescent="0.25">
      <c r="B1181" t="s">
        <v>1427</v>
      </c>
      <c r="C1181" t="s">
        <v>1386</v>
      </c>
      <c r="D1181" s="1">
        <v>41423.616354166668</v>
      </c>
      <c r="E1181">
        <v>5.0999999999999996</v>
      </c>
      <c r="F1181">
        <v>10.050000000000001</v>
      </c>
      <c r="G1181">
        <v>33.479799999999997</v>
      </c>
      <c r="H1181">
        <v>-46.959899999999998</v>
      </c>
      <c r="I1181" t="s">
        <v>1428</v>
      </c>
    </row>
    <row r="1182" spans="2:9" x14ac:dyDescent="0.25">
      <c r="B1182" t="s">
        <v>1429</v>
      </c>
      <c r="C1182" t="s">
        <v>1386</v>
      </c>
      <c r="D1182" s="1">
        <v>41423.863692129627</v>
      </c>
      <c r="E1182">
        <v>1.7</v>
      </c>
      <c r="F1182">
        <v>0</v>
      </c>
      <c r="G1182">
        <v>-69.594300000000004</v>
      </c>
      <c r="H1182">
        <v>44.156700000000001</v>
      </c>
      <c r="I1182" t="s">
        <v>1430</v>
      </c>
    </row>
    <row r="1183" spans="2:9" x14ac:dyDescent="0.25">
      <c r="B1183" t="s">
        <v>1431</v>
      </c>
      <c r="C1183" t="s">
        <v>1386</v>
      </c>
      <c r="D1183" s="1">
        <v>41424.100185185183</v>
      </c>
      <c r="E1183">
        <v>5.4</v>
      </c>
      <c r="F1183">
        <v>12.79</v>
      </c>
      <c r="G1183">
        <v>120.9025</v>
      </c>
      <c r="H1183">
        <v>17.7577</v>
      </c>
      <c r="I1183" t="s">
        <v>1432</v>
      </c>
    </row>
    <row r="1184" spans="2:9" x14ac:dyDescent="0.25">
      <c r="B1184" t="s">
        <v>1433</v>
      </c>
      <c r="C1184" t="s">
        <v>1386</v>
      </c>
      <c r="D1184" s="1">
        <v>41423.069351851853</v>
      </c>
      <c r="E1184">
        <v>3.5</v>
      </c>
      <c r="F1184">
        <v>21.34</v>
      </c>
      <c r="G1184">
        <v>-82.561199999999999</v>
      </c>
      <c r="H1184">
        <v>8.3986000000000001</v>
      </c>
      <c r="I1184" t="s">
        <v>1434</v>
      </c>
    </row>
    <row r="1185" spans="2:9" x14ac:dyDescent="0.25">
      <c r="B1185" t="s">
        <v>1435</v>
      </c>
      <c r="C1185" t="s">
        <v>1386</v>
      </c>
      <c r="D1185" s="1">
        <v>41423.847291666665</v>
      </c>
      <c r="E1185">
        <v>2.7</v>
      </c>
      <c r="F1185">
        <v>5.92</v>
      </c>
      <c r="G1185">
        <v>-97.053399999999996</v>
      </c>
      <c r="H1185">
        <v>35.428899999999999</v>
      </c>
      <c r="I1185" t="s">
        <v>1436</v>
      </c>
    </row>
    <row r="1186" spans="2:9" x14ac:dyDescent="0.25">
      <c r="B1186" t="s">
        <v>1437</v>
      </c>
      <c r="C1186" t="s">
        <v>1386</v>
      </c>
      <c r="D1186" s="1">
        <v>41424.371898148151</v>
      </c>
      <c r="E1186">
        <v>4.4000000000000004</v>
      </c>
      <c r="F1186">
        <v>258.36</v>
      </c>
      <c r="G1186">
        <v>169.44759999999999</v>
      </c>
      <c r="H1186">
        <v>-18.924700000000001</v>
      </c>
      <c r="I1186" t="s">
        <v>1438</v>
      </c>
    </row>
    <row r="1187" spans="2:9" x14ac:dyDescent="0.25">
      <c r="B1187" t="s">
        <v>1439</v>
      </c>
      <c r="C1187" t="s">
        <v>1386</v>
      </c>
      <c r="D1187" s="1">
        <v>41424.610011574077</v>
      </c>
      <c r="E1187">
        <v>4.7</v>
      </c>
      <c r="F1187">
        <v>69.31</v>
      </c>
      <c r="G1187">
        <v>128.03469999999999</v>
      </c>
      <c r="H1187">
        <v>-3.0571000000000002</v>
      </c>
      <c r="I1187" t="s">
        <v>1440</v>
      </c>
    </row>
    <row r="1188" spans="2:9" x14ac:dyDescent="0.25">
      <c r="B1188" t="s">
        <v>1441</v>
      </c>
      <c r="C1188" t="s">
        <v>1386</v>
      </c>
      <c r="D1188" s="1">
        <v>41424.775694444441</v>
      </c>
      <c r="E1188">
        <v>5.3</v>
      </c>
      <c r="F1188">
        <v>19.97</v>
      </c>
      <c r="G1188">
        <v>99.528999999999996</v>
      </c>
      <c r="H1188">
        <v>-3.9358</v>
      </c>
      <c r="I1188" t="s">
        <v>1442</v>
      </c>
    </row>
    <row r="1189" spans="2:9" x14ac:dyDescent="0.25">
      <c r="B1189" t="s">
        <v>1443</v>
      </c>
      <c r="C1189" t="s">
        <v>1386</v>
      </c>
      <c r="D1189" s="1">
        <v>41425.073645833334</v>
      </c>
      <c r="E1189">
        <v>4.9000000000000004</v>
      </c>
      <c r="F1189">
        <v>34.67</v>
      </c>
      <c r="G1189">
        <v>143.60390000000001</v>
      </c>
      <c r="H1189">
        <v>39.764299999999999</v>
      </c>
      <c r="I1189" t="s">
        <v>1444</v>
      </c>
    </row>
    <row r="1190" spans="2:9" x14ac:dyDescent="0.25">
      <c r="B1190" t="s">
        <v>1445</v>
      </c>
      <c r="C1190" t="s">
        <v>1386</v>
      </c>
      <c r="D1190" s="1">
        <v>41425.11341435185</v>
      </c>
      <c r="E1190">
        <v>4.8</v>
      </c>
      <c r="F1190">
        <v>9.98</v>
      </c>
      <c r="G1190">
        <v>168.76920000000001</v>
      </c>
      <c r="H1190">
        <v>-20.4039</v>
      </c>
      <c r="I1190" t="s">
        <v>1438</v>
      </c>
    </row>
    <row r="1191" spans="2:9" x14ac:dyDescent="0.25">
      <c r="B1191" t="s">
        <v>1446</v>
      </c>
      <c r="C1191" t="s">
        <v>1386</v>
      </c>
      <c r="D1191" s="1">
        <v>41425.114201388889</v>
      </c>
      <c r="E1191">
        <v>4.3</v>
      </c>
      <c r="F1191">
        <v>191.79</v>
      </c>
      <c r="G1191">
        <v>70.977199999999996</v>
      </c>
      <c r="H1191">
        <v>36.662199999999999</v>
      </c>
      <c r="I1191" t="s">
        <v>1447</v>
      </c>
    </row>
    <row r="1192" spans="2:9" x14ac:dyDescent="0.25">
      <c r="B1192" t="s">
        <v>1448</v>
      </c>
      <c r="C1192" t="s">
        <v>1386</v>
      </c>
      <c r="D1192" s="1">
        <v>41425.222291666665</v>
      </c>
      <c r="E1192">
        <v>4.5999999999999996</v>
      </c>
      <c r="F1192">
        <v>24.4</v>
      </c>
      <c r="G1192">
        <v>57.7074</v>
      </c>
      <c r="H1192">
        <v>26.6678</v>
      </c>
      <c r="I1192" t="s">
        <v>1449</v>
      </c>
    </row>
    <row r="1193" spans="2:9" x14ac:dyDescent="0.25">
      <c r="B1193" t="s">
        <v>1450</v>
      </c>
      <c r="C1193" t="s">
        <v>1386</v>
      </c>
      <c r="D1193" s="1">
        <v>41425.225243055553</v>
      </c>
      <c r="E1193">
        <v>4.5999999999999996</v>
      </c>
      <c r="F1193">
        <v>72.58</v>
      </c>
      <c r="G1193">
        <v>130.35130000000001</v>
      </c>
      <c r="H1193">
        <v>-3.5082</v>
      </c>
      <c r="I1193" t="s">
        <v>1402</v>
      </c>
    </row>
    <row r="1194" spans="2:9" x14ac:dyDescent="0.25">
      <c r="B1194" t="s">
        <v>1451</v>
      </c>
      <c r="C1194" t="s">
        <v>1386</v>
      </c>
      <c r="D1194" s="1">
        <v>41425.316481481481</v>
      </c>
      <c r="E1194">
        <v>4.5</v>
      </c>
      <c r="F1194">
        <v>32.880000000000003</v>
      </c>
      <c r="G1194">
        <v>168.93430000000001</v>
      </c>
      <c r="H1194">
        <v>-20.305499999999999</v>
      </c>
      <c r="I1194" t="s">
        <v>1438</v>
      </c>
    </row>
    <row r="1195" spans="2:9" x14ac:dyDescent="0.25">
      <c r="B1195" t="s">
        <v>1452</v>
      </c>
      <c r="C1195" t="s">
        <v>1386</v>
      </c>
      <c r="D1195" s="1">
        <v>41425.386145833334</v>
      </c>
      <c r="E1195">
        <v>4.2</v>
      </c>
      <c r="F1195">
        <v>15.04</v>
      </c>
      <c r="G1195">
        <v>85.005600000000001</v>
      </c>
      <c r="H1195">
        <v>34.011400000000002</v>
      </c>
      <c r="I1195" t="s">
        <v>1453</v>
      </c>
    </row>
    <row r="1196" spans="2:9" x14ac:dyDescent="0.25">
      <c r="B1196" t="s">
        <v>1454</v>
      </c>
      <c r="C1196" t="s">
        <v>1386</v>
      </c>
      <c r="D1196" s="1">
        <v>41425.430185185185</v>
      </c>
      <c r="E1196">
        <v>4.8</v>
      </c>
      <c r="F1196">
        <v>10</v>
      </c>
      <c r="G1196">
        <v>-25.811599999999999</v>
      </c>
      <c r="H1196">
        <v>0.94599999999999995</v>
      </c>
      <c r="I1196" t="s">
        <v>1455</v>
      </c>
    </row>
    <row r="1197" spans="2:9" x14ac:dyDescent="0.25">
      <c r="B1197" t="s">
        <v>1456</v>
      </c>
      <c r="C1197" t="s">
        <v>1386</v>
      </c>
      <c r="D1197" s="1">
        <v>41425.469861111109</v>
      </c>
      <c r="E1197">
        <v>2.9</v>
      </c>
      <c r="F1197">
        <v>5</v>
      </c>
      <c r="G1197">
        <v>-96.749200000000002</v>
      </c>
      <c r="H1197">
        <v>34.410899999999998</v>
      </c>
      <c r="I1197" t="s">
        <v>1457</v>
      </c>
    </row>
    <row r="1198" spans="2:9" x14ac:dyDescent="0.25">
      <c r="B1198" t="s">
        <v>1458</v>
      </c>
      <c r="C1198" t="s">
        <v>1386</v>
      </c>
      <c r="D1198" s="1">
        <v>41425.46607638889</v>
      </c>
      <c r="E1198">
        <v>5.3</v>
      </c>
      <c r="F1198">
        <v>10</v>
      </c>
      <c r="G1198">
        <v>-122.1203</v>
      </c>
      <c r="H1198">
        <v>-6.4744000000000002</v>
      </c>
      <c r="I1198" t="s">
        <v>1459</v>
      </c>
    </row>
    <row r="1199" spans="2:9" x14ac:dyDescent="0.25">
      <c r="B1199" t="s">
        <v>1460</v>
      </c>
      <c r="C1199" t="s">
        <v>1386</v>
      </c>
      <c r="D1199" s="1">
        <v>41425.546412037038</v>
      </c>
      <c r="E1199">
        <v>5.0999999999999996</v>
      </c>
      <c r="F1199">
        <v>34.03</v>
      </c>
      <c r="G1199">
        <v>169.02430000000001</v>
      </c>
      <c r="H1199">
        <v>-20.307099999999998</v>
      </c>
      <c r="I1199" t="s">
        <v>1438</v>
      </c>
    </row>
    <row r="1200" spans="2:9" x14ac:dyDescent="0.25">
      <c r="B1200" t="s">
        <v>1461</v>
      </c>
      <c r="C1200" t="s">
        <v>1386</v>
      </c>
      <c r="D1200" s="1">
        <v>41425.559664351851</v>
      </c>
      <c r="E1200">
        <v>5.2</v>
      </c>
      <c r="F1200">
        <v>262.93</v>
      </c>
      <c r="G1200">
        <v>-178.6027</v>
      </c>
      <c r="H1200">
        <v>-28.275500000000001</v>
      </c>
      <c r="I1200" t="s">
        <v>1462</v>
      </c>
    </row>
    <row r="1201" spans="2:9" x14ac:dyDescent="0.25">
      <c r="B1201" t="s">
        <v>1463</v>
      </c>
      <c r="C1201" t="s">
        <v>1386</v>
      </c>
      <c r="D1201" s="1">
        <v>41425.61513888889</v>
      </c>
      <c r="E1201">
        <v>4.8</v>
      </c>
      <c r="F1201">
        <v>114.99</v>
      </c>
      <c r="G1201">
        <v>-176.1165</v>
      </c>
      <c r="H1201">
        <v>-21.8599</v>
      </c>
      <c r="I1201" t="s">
        <v>1464</v>
      </c>
    </row>
    <row r="1202" spans="2:9" x14ac:dyDescent="0.25">
      <c r="B1202" t="s">
        <v>1465</v>
      </c>
      <c r="C1202" t="s">
        <v>1386</v>
      </c>
      <c r="D1202" s="1">
        <v>41425.931886574072</v>
      </c>
      <c r="E1202">
        <v>4.4000000000000004</v>
      </c>
      <c r="F1202">
        <v>321.04000000000002</v>
      </c>
      <c r="G1202">
        <v>142.99639999999999</v>
      </c>
      <c r="H1202">
        <v>21.644500000000001</v>
      </c>
      <c r="I1202" t="s">
        <v>1466</v>
      </c>
    </row>
    <row r="1203" spans="2:9" x14ac:dyDescent="0.25">
      <c r="B1203" t="s">
        <v>1467</v>
      </c>
      <c r="C1203" t="s">
        <v>1386</v>
      </c>
      <c r="D1203" s="1">
        <v>41426.065451388888</v>
      </c>
      <c r="E1203">
        <v>5.3</v>
      </c>
      <c r="F1203">
        <v>184.06</v>
      </c>
      <c r="G1203">
        <v>-177.28729999999999</v>
      </c>
      <c r="H1203">
        <v>-23.025600000000001</v>
      </c>
      <c r="I1203" t="s">
        <v>1464</v>
      </c>
    </row>
    <row r="1204" spans="2:9" x14ac:dyDescent="0.25">
      <c r="B1204" t="s">
        <v>1468</v>
      </c>
      <c r="C1204" t="s">
        <v>1386</v>
      </c>
      <c r="D1204" s="1">
        <v>41426.191967592589</v>
      </c>
      <c r="E1204">
        <v>4.3</v>
      </c>
      <c r="F1204">
        <v>42.69</v>
      </c>
      <c r="G1204">
        <v>-91.334999999999994</v>
      </c>
      <c r="H1204">
        <v>13.640499999999999</v>
      </c>
      <c r="I1204" t="s">
        <v>1469</v>
      </c>
    </row>
    <row r="1205" spans="2:9" x14ac:dyDescent="0.25">
      <c r="B1205" t="s">
        <v>1470</v>
      </c>
      <c r="C1205" t="s">
        <v>1386</v>
      </c>
      <c r="D1205" s="1">
        <v>41426.22047453704</v>
      </c>
      <c r="E1205">
        <v>5.0999999999999996</v>
      </c>
      <c r="F1205">
        <v>64.3</v>
      </c>
      <c r="G1205">
        <v>125.652</v>
      </c>
      <c r="H1205">
        <v>12.1936</v>
      </c>
      <c r="I1205" t="s">
        <v>1471</v>
      </c>
    </row>
    <row r="1206" spans="2:9" x14ac:dyDescent="0.25">
      <c r="B1206" t="s">
        <v>1472</v>
      </c>
      <c r="C1206" t="s">
        <v>1386</v>
      </c>
      <c r="D1206" s="1">
        <v>41425.171168981484</v>
      </c>
      <c r="E1206">
        <v>2.2999999999999998</v>
      </c>
      <c r="F1206">
        <v>4.9800000000000004</v>
      </c>
      <c r="G1206">
        <v>-97.032300000000006</v>
      </c>
      <c r="H1206">
        <v>35.419400000000003</v>
      </c>
      <c r="I1206" t="s">
        <v>1436</v>
      </c>
    </row>
    <row r="1207" spans="2:9" x14ac:dyDescent="0.25">
      <c r="B1207" t="s">
        <v>1473</v>
      </c>
      <c r="C1207" t="s">
        <v>1386</v>
      </c>
      <c r="D1207" s="1">
        <v>41425.733356481483</v>
      </c>
      <c r="E1207">
        <v>4</v>
      </c>
      <c r="F1207">
        <v>20.329999999999998</v>
      </c>
      <c r="G1207">
        <v>172.94479999999999</v>
      </c>
      <c r="H1207">
        <v>-43.359699999999997</v>
      </c>
      <c r="I1207" t="s">
        <v>1474</v>
      </c>
    </row>
    <row r="1208" spans="2:9" x14ac:dyDescent="0.25">
      <c r="B1208" t="s">
        <v>1475</v>
      </c>
      <c r="C1208" t="s">
        <v>1386</v>
      </c>
      <c r="D1208" s="1">
        <v>41426.280868055554</v>
      </c>
      <c r="E1208">
        <v>4</v>
      </c>
      <c r="F1208">
        <v>115.73</v>
      </c>
      <c r="G1208">
        <v>-76.198999999999998</v>
      </c>
      <c r="H1208">
        <v>4.0118999999999998</v>
      </c>
      <c r="I1208" t="s">
        <v>1476</v>
      </c>
    </row>
    <row r="1209" spans="2:9" x14ac:dyDescent="0.25">
      <c r="B1209" t="s">
        <v>1477</v>
      </c>
      <c r="C1209" t="s">
        <v>1386</v>
      </c>
      <c r="D1209" s="1">
        <v>41426.306631944448</v>
      </c>
      <c r="E1209">
        <v>4.7</v>
      </c>
      <c r="F1209">
        <v>10.06</v>
      </c>
      <c r="G1209">
        <v>-79.081699999999998</v>
      </c>
      <c r="H1209">
        <v>-44.0229</v>
      </c>
      <c r="I1209" t="s">
        <v>1478</v>
      </c>
    </row>
    <row r="1210" spans="2:9" x14ac:dyDescent="0.25">
      <c r="B1210" t="s">
        <v>1479</v>
      </c>
      <c r="C1210" t="s">
        <v>1386</v>
      </c>
      <c r="D1210" s="1">
        <v>41426.314259259256</v>
      </c>
      <c r="E1210">
        <v>4.7</v>
      </c>
      <c r="F1210">
        <v>10.34</v>
      </c>
      <c r="G1210">
        <v>165.76990000000001</v>
      </c>
      <c r="H1210">
        <v>-10.7735</v>
      </c>
      <c r="I1210" t="s">
        <v>1480</v>
      </c>
    </row>
    <row r="1211" spans="2:9" x14ac:dyDescent="0.25">
      <c r="B1211" t="s">
        <v>1481</v>
      </c>
      <c r="C1211" t="s">
        <v>1386</v>
      </c>
      <c r="D1211" s="1">
        <v>41426.329293981478</v>
      </c>
      <c r="E1211">
        <v>4.3</v>
      </c>
      <c r="F1211">
        <v>93.86</v>
      </c>
      <c r="G1211">
        <v>143.9205</v>
      </c>
      <c r="H1211">
        <v>42.6526</v>
      </c>
      <c r="I1211" t="s">
        <v>1482</v>
      </c>
    </row>
    <row r="1212" spans="2:9" x14ac:dyDescent="0.25">
      <c r="B1212" t="s">
        <v>1483</v>
      </c>
      <c r="C1212" t="s">
        <v>1386</v>
      </c>
      <c r="D1212" s="1">
        <v>41426.492673611108</v>
      </c>
      <c r="E1212">
        <v>4.8</v>
      </c>
      <c r="F1212">
        <v>10</v>
      </c>
      <c r="G1212">
        <v>33.327199999999998</v>
      </c>
      <c r="H1212">
        <v>28.389800000000001</v>
      </c>
      <c r="I1212" t="s">
        <v>1484</v>
      </c>
    </row>
    <row r="1213" spans="2:9" x14ac:dyDescent="0.25">
      <c r="B1213" t="s">
        <v>1485</v>
      </c>
      <c r="C1213" t="s">
        <v>1386</v>
      </c>
      <c r="D1213" s="1">
        <v>41426.561793981484</v>
      </c>
      <c r="E1213">
        <v>4.0999999999999996</v>
      </c>
      <c r="F1213">
        <v>9.5500000000000007</v>
      </c>
      <c r="G1213">
        <v>88.409000000000006</v>
      </c>
      <c r="H1213">
        <v>22.472000000000001</v>
      </c>
      <c r="I1213" t="s">
        <v>1486</v>
      </c>
    </row>
    <row r="1214" spans="2:9" x14ac:dyDescent="0.25">
      <c r="B1214" t="s">
        <v>1487</v>
      </c>
      <c r="C1214" t="s">
        <v>1386</v>
      </c>
      <c r="D1214" s="1">
        <v>41426.588101851848</v>
      </c>
      <c r="E1214">
        <v>4.5</v>
      </c>
      <c r="F1214">
        <v>10</v>
      </c>
      <c r="G1214">
        <v>-6.0122</v>
      </c>
      <c r="H1214">
        <v>82.356999999999999</v>
      </c>
      <c r="I1214" t="s">
        <v>1488</v>
      </c>
    </row>
    <row r="1215" spans="2:9" x14ac:dyDescent="0.25">
      <c r="B1215" t="s">
        <v>1489</v>
      </c>
      <c r="C1215" t="s">
        <v>1386</v>
      </c>
      <c r="D1215" s="1">
        <v>41426.590358796297</v>
      </c>
      <c r="E1215">
        <v>5.6</v>
      </c>
      <c r="F1215">
        <v>16.010000000000002</v>
      </c>
      <c r="G1215">
        <v>124.8387</v>
      </c>
      <c r="H1215">
        <v>7.2149999999999999</v>
      </c>
      <c r="I1215" t="s">
        <v>1490</v>
      </c>
    </row>
    <row r="1216" spans="2:9" x14ac:dyDescent="0.25">
      <c r="B1216" t="s">
        <v>1491</v>
      </c>
      <c r="C1216" t="s">
        <v>1386</v>
      </c>
      <c r="D1216" s="1">
        <v>41426.611377314817</v>
      </c>
      <c r="E1216">
        <v>4.9000000000000004</v>
      </c>
      <c r="F1216">
        <v>43.62</v>
      </c>
      <c r="G1216">
        <v>125.0778</v>
      </c>
      <c r="H1216">
        <v>7.2492000000000001</v>
      </c>
      <c r="I1216" t="s">
        <v>1492</v>
      </c>
    </row>
    <row r="1217" spans="2:9" x14ac:dyDescent="0.25">
      <c r="B1217" t="s">
        <v>1493</v>
      </c>
      <c r="C1217" t="s">
        <v>1386</v>
      </c>
      <c r="D1217" s="1">
        <v>41426.684432870374</v>
      </c>
      <c r="E1217">
        <v>4.9000000000000004</v>
      </c>
      <c r="F1217">
        <v>56.35</v>
      </c>
      <c r="G1217">
        <v>166.04560000000001</v>
      </c>
      <c r="H1217">
        <v>-10.814</v>
      </c>
      <c r="I1217" t="s">
        <v>1480</v>
      </c>
    </row>
    <row r="1218" spans="2:9" x14ac:dyDescent="0.25">
      <c r="B1218" t="s">
        <v>1494</v>
      </c>
      <c r="C1218" t="s">
        <v>1386</v>
      </c>
      <c r="D1218" s="1">
        <v>41426.691412037035</v>
      </c>
      <c r="E1218">
        <v>4.8</v>
      </c>
      <c r="F1218">
        <v>43.35</v>
      </c>
      <c r="G1218">
        <v>120.13039999999999</v>
      </c>
      <c r="H1218">
        <v>17.1373</v>
      </c>
      <c r="I1218" t="s">
        <v>1495</v>
      </c>
    </row>
    <row r="1219" spans="2:9" x14ac:dyDescent="0.25">
      <c r="B1219" t="s">
        <v>1496</v>
      </c>
      <c r="C1219" t="s">
        <v>1386</v>
      </c>
      <c r="D1219" s="1">
        <v>41426.701990740738</v>
      </c>
      <c r="E1219">
        <v>4.5999999999999996</v>
      </c>
      <c r="F1219">
        <v>19.489999999999998</v>
      </c>
      <c r="G1219">
        <v>-69.230999999999995</v>
      </c>
      <c r="H1219">
        <v>-26.1843</v>
      </c>
      <c r="I1219" t="s">
        <v>1497</v>
      </c>
    </row>
    <row r="1220" spans="2:9" x14ac:dyDescent="0.25">
      <c r="B1220" t="s">
        <v>1498</v>
      </c>
      <c r="C1220" t="s">
        <v>1386</v>
      </c>
      <c r="D1220" s="1">
        <v>41426.731145833335</v>
      </c>
      <c r="E1220">
        <v>5.5</v>
      </c>
      <c r="F1220">
        <v>70.52</v>
      </c>
      <c r="G1220">
        <v>155.9057</v>
      </c>
      <c r="H1220">
        <v>-7.0307000000000004</v>
      </c>
      <c r="I1220" t="s">
        <v>1499</v>
      </c>
    </row>
    <row r="1221" spans="2:9" x14ac:dyDescent="0.25">
      <c r="B1221" t="s">
        <v>1500</v>
      </c>
      <c r="C1221" t="s">
        <v>1386</v>
      </c>
      <c r="D1221" s="1">
        <v>41426.753692129627</v>
      </c>
      <c r="E1221">
        <v>4.5999999999999996</v>
      </c>
      <c r="F1221">
        <v>9.9</v>
      </c>
      <c r="G1221">
        <v>143.27459999999999</v>
      </c>
      <c r="H1221">
        <v>37.385399999999997</v>
      </c>
      <c r="I1221" t="s">
        <v>1501</v>
      </c>
    </row>
    <row r="1222" spans="2:9" x14ac:dyDescent="0.25">
      <c r="B1222" t="s">
        <v>1502</v>
      </c>
      <c r="C1222" t="s">
        <v>1386</v>
      </c>
      <c r="D1222" s="1">
        <v>41426.778101851851</v>
      </c>
      <c r="E1222">
        <v>4.9000000000000004</v>
      </c>
      <c r="F1222">
        <v>15.18</v>
      </c>
      <c r="G1222">
        <v>77.980099999999993</v>
      </c>
      <c r="H1222">
        <v>-33.508400000000002</v>
      </c>
      <c r="I1222" t="s">
        <v>1503</v>
      </c>
    </row>
    <row r="1223" spans="2:9" x14ac:dyDescent="0.25">
      <c r="B1223" t="s">
        <v>1504</v>
      </c>
      <c r="C1223" t="s">
        <v>1386</v>
      </c>
      <c r="D1223" s="1">
        <v>41426.855821759258</v>
      </c>
      <c r="E1223">
        <v>4.5999999999999996</v>
      </c>
      <c r="F1223">
        <v>35</v>
      </c>
      <c r="G1223">
        <v>121.2991</v>
      </c>
      <c r="H1223">
        <v>22.0124</v>
      </c>
      <c r="I1223" t="s">
        <v>1505</v>
      </c>
    </row>
    <row r="1224" spans="2:9" x14ac:dyDescent="0.25">
      <c r="B1224" t="s">
        <v>1506</v>
      </c>
      <c r="C1224" t="s">
        <v>1386</v>
      </c>
      <c r="D1224" s="1">
        <v>41426.960914351854</v>
      </c>
      <c r="E1224">
        <v>4.2</v>
      </c>
      <c r="F1224">
        <v>9.99</v>
      </c>
      <c r="G1224">
        <v>21.8337</v>
      </c>
      <c r="H1224">
        <v>40.229999999999997</v>
      </c>
      <c r="I1224" t="s">
        <v>1507</v>
      </c>
    </row>
    <row r="1225" spans="2:9" x14ac:dyDescent="0.25">
      <c r="B1225" t="s">
        <v>1508</v>
      </c>
      <c r="C1225" t="s">
        <v>1386</v>
      </c>
      <c r="D1225" s="1">
        <v>41427.038437499999</v>
      </c>
      <c r="E1225">
        <v>4.8</v>
      </c>
      <c r="F1225">
        <v>536.80999999999995</v>
      </c>
      <c r="G1225">
        <v>-179.756</v>
      </c>
      <c r="H1225">
        <v>-23.712199999999999</v>
      </c>
      <c r="I1225" t="s">
        <v>1509</v>
      </c>
    </row>
    <row r="1226" spans="2:9" x14ac:dyDescent="0.25">
      <c r="B1226" t="s">
        <v>1510</v>
      </c>
      <c r="C1226" t="s">
        <v>1386</v>
      </c>
      <c r="D1226" s="1">
        <v>41427.040821759256</v>
      </c>
      <c r="E1226">
        <v>5</v>
      </c>
      <c r="F1226">
        <v>64.11</v>
      </c>
      <c r="G1226">
        <v>-88.140199999999993</v>
      </c>
      <c r="H1226">
        <v>12.293699999999999</v>
      </c>
      <c r="I1226" t="s">
        <v>1511</v>
      </c>
    </row>
    <row r="1227" spans="2:9" x14ac:dyDescent="0.25">
      <c r="B1227" t="s">
        <v>1512</v>
      </c>
      <c r="C1227" t="s">
        <v>1386</v>
      </c>
      <c r="D1227" s="1">
        <v>41427.040833333333</v>
      </c>
      <c r="E1227">
        <v>4.9000000000000004</v>
      </c>
      <c r="F1227">
        <v>31.83</v>
      </c>
      <c r="G1227">
        <v>154.6172</v>
      </c>
      <c r="H1227">
        <v>-6.7062999999999997</v>
      </c>
      <c r="I1227" t="s">
        <v>1513</v>
      </c>
    </row>
    <row r="1228" spans="2:9" x14ac:dyDescent="0.25">
      <c r="B1228" t="s">
        <v>1514</v>
      </c>
      <c r="C1228" t="s">
        <v>1386</v>
      </c>
      <c r="D1228" s="1">
        <v>41427.06082175926</v>
      </c>
      <c r="E1228">
        <v>4.3</v>
      </c>
      <c r="F1228">
        <v>14.5</v>
      </c>
      <c r="G1228">
        <v>-92.297700000000006</v>
      </c>
      <c r="H1228">
        <v>12.875299999999999</v>
      </c>
      <c r="I1228" t="s">
        <v>1515</v>
      </c>
    </row>
    <row r="1229" spans="2:9" x14ac:dyDescent="0.25">
      <c r="B1229" t="s">
        <v>1516</v>
      </c>
      <c r="C1229" t="s">
        <v>1386</v>
      </c>
      <c r="D1229" s="1">
        <v>41427.070011574076</v>
      </c>
      <c r="E1229">
        <v>4.9000000000000004</v>
      </c>
      <c r="F1229">
        <v>15.05</v>
      </c>
      <c r="G1229">
        <v>124.87730000000001</v>
      </c>
      <c r="H1229">
        <v>7.2778</v>
      </c>
      <c r="I1229" t="s">
        <v>1490</v>
      </c>
    </row>
    <row r="1230" spans="2:9" x14ac:dyDescent="0.25">
      <c r="B1230" t="s">
        <v>1517</v>
      </c>
      <c r="C1230" t="s">
        <v>1386</v>
      </c>
      <c r="D1230" s="1">
        <v>41427.116643518515</v>
      </c>
      <c r="E1230">
        <v>4.2</v>
      </c>
      <c r="F1230">
        <v>13.93</v>
      </c>
      <c r="G1230">
        <v>19.462199999999999</v>
      </c>
      <c r="H1230">
        <v>34.945799999999998</v>
      </c>
      <c r="I1230" t="s">
        <v>1518</v>
      </c>
    </row>
    <row r="1231" spans="2:9" x14ac:dyDescent="0.25">
      <c r="B1231" t="s">
        <v>1519</v>
      </c>
      <c r="C1231" t="s">
        <v>1386</v>
      </c>
      <c r="D1231" s="1">
        <v>41427.179525462961</v>
      </c>
      <c r="E1231">
        <v>4.3</v>
      </c>
      <c r="F1231">
        <v>358.87</v>
      </c>
      <c r="G1231">
        <v>-178.4967</v>
      </c>
      <c r="H1231">
        <v>-17.692399999999999</v>
      </c>
      <c r="I1231" t="s">
        <v>1520</v>
      </c>
    </row>
    <row r="1232" spans="2:9" x14ac:dyDescent="0.25">
      <c r="B1232" t="s">
        <v>1521</v>
      </c>
      <c r="C1232" t="s">
        <v>1386</v>
      </c>
      <c r="D1232" s="1">
        <v>41427.238240740742</v>
      </c>
      <c r="E1232">
        <v>6.2</v>
      </c>
      <c r="F1232">
        <v>20</v>
      </c>
      <c r="G1232">
        <v>121.0821</v>
      </c>
      <c r="H1232">
        <v>23.793500000000002</v>
      </c>
      <c r="I1232" t="s">
        <v>1522</v>
      </c>
    </row>
    <row r="1233" spans="2:9" x14ac:dyDescent="0.25">
      <c r="B1233" t="s">
        <v>1523</v>
      </c>
      <c r="C1233" t="s">
        <v>1386</v>
      </c>
      <c r="D1233" s="1">
        <v>41427.339282407411</v>
      </c>
      <c r="E1233">
        <v>5.0999999999999996</v>
      </c>
      <c r="F1233">
        <v>71.34</v>
      </c>
      <c r="G1233">
        <v>147.41149999999999</v>
      </c>
      <c r="H1233">
        <v>-6.2676999999999996</v>
      </c>
      <c r="I1233" t="s">
        <v>1524</v>
      </c>
    </row>
    <row r="1234" spans="2:9" x14ac:dyDescent="0.25">
      <c r="B1234" t="s">
        <v>1525</v>
      </c>
      <c r="C1234" t="s">
        <v>1386</v>
      </c>
      <c r="D1234" s="1">
        <v>41427.356053240743</v>
      </c>
      <c r="E1234">
        <v>4.5</v>
      </c>
      <c r="F1234">
        <v>35.07</v>
      </c>
      <c r="G1234">
        <v>-92.225499999999997</v>
      </c>
      <c r="H1234">
        <v>13.7033</v>
      </c>
      <c r="I1234" t="s">
        <v>1515</v>
      </c>
    </row>
    <row r="1235" spans="2:9" x14ac:dyDescent="0.25">
      <c r="B1235" t="s">
        <v>1526</v>
      </c>
      <c r="C1235" t="s">
        <v>1386</v>
      </c>
      <c r="D1235" s="1">
        <v>41427.192766203705</v>
      </c>
      <c r="E1235">
        <v>2.5</v>
      </c>
      <c r="F1235">
        <v>5.01</v>
      </c>
      <c r="G1235">
        <v>-97.213999999999999</v>
      </c>
      <c r="H1235">
        <v>35.559699999999999</v>
      </c>
      <c r="I1235" t="s">
        <v>1527</v>
      </c>
    </row>
    <row r="1236" spans="2:9" x14ac:dyDescent="0.25">
      <c r="B1236" t="s">
        <v>1528</v>
      </c>
      <c r="C1236" t="s">
        <v>1386</v>
      </c>
      <c r="D1236" s="1">
        <v>41427.402418981481</v>
      </c>
      <c r="E1236">
        <v>5.0999999999999996</v>
      </c>
      <c r="F1236">
        <v>553.73</v>
      </c>
      <c r="G1236">
        <v>-179.8356</v>
      </c>
      <c r="H1236">
        <v>-23.320399999999999</v>
      </c>
      <c r="I1236" t="s">
        <v>1509</v>
      </c>
    </row>
    <row r="1237" spans="2:9" x14ac:dyDescent="0.25">
      <c r="B1237" t="s">
        <v>1529</v>
      </c>
      <c r="C1237" t="s">
        <v>1386</v>
      </c>
      <c r="D1237" s="1">
        <v>41427.456770833334</v>
      </c>
      <c r="E1237">
        <v>4.0999999999999996</v>
      </c>
      <c r="F1237">
        <v>186.3</v>
      </c>
      <c r="G1237">
        <v>70.372399999999999</v>
      </c>
      <c r="H1237">
        <v>36.569099999999999</v>
      </c>
      <c r="I1237" t="s">
        <v>1530</v>
      </c>
    </row>
    <row r="1238" spans="2:9" x14ac:dyDescent="0.25">
      <c r="B1238" t="s">
        <v>1531</v>
      </c>
      <c r="C1238" t="s">
        <v>1386</v>
      </c>
      <c r="D1238" s="1">
        <v>41427.579918981479</v>
      </c>
      <c r="E1238">
        <v>4.8</v>
      </c>
      <c r="F1238">
        <v>37.47</v>
      </c>
      <c r="G1238">
        <v>159.76679999999999</v>
      </c>
      <c r="H1238">
        <v>52.358600000000003</v>
      </c>
      <c r="I1238" t="s">
        <v>1389</v>
      </c>
    </row>
    <row r="1239" spans="2:9" x14ac:dyDescent="0.25">
      <c r="B1239" t="s">
        <v>1532</v>
      </c>
      <c r="C1239" t="s">
        <v>1386</v>
      </c>
      <c r="D1239" s="1">
        <v>41427.694027777776</v>
      </c>
      <c r="E1239">
        <v>5</v>
      </c>
      <c r="F1239">
        <v>49.99</v>
      </c>
      <c r="G1239">
        <v>154.3032</v>
      </c>
      <c r="H1239">
        <v>-6.3647999999999998</v>
      </c>
      <c r="I1239" t="s">
        <v>1513</v>
      </c>
    </row>
    <row r="1240" spans="2:9" x14ac:dyDescent="0.25">
      <c r="B1240" t="s">
        <v>1533</v>
      </c>
      <c r="C1240" t="s">
        <v>1386</v>
      </c>
      <c r="D1240" s="1">
        <v>41427.801099537035</v>
      </c>
      <c r="E1240">
        <v>4.5</v>
      </c>
      <c r="F1240">
        <v>65.61</v>
      </c>
      <c r="G1240">
        <v>-100.72029999999999</v>
      </c>
      <c r="H1240">
        <v>17.982099999999999</v>
      </c>
      <c r="I1240" t="s">
        <v>1534</v>
      </c>
    </row>
    <row r="1241" spans="2:9" x14ac:dyDescent="0.25">
      <c r="B1241" t="s">
        <v>1535</v>
      </c>
      <c r="C1241" t="s">
        <v>1386</v>
      </c>
      <c r="D1241" s="1">
        <v>41427.839247685188</v>
      </c>
      <c r="E1241">
        <v>5.6</v>
      </c>
      <c r="F1241">
        <v>43.94</v>
      </c>
      <c r="G1241">
        <v>124.9258</v>
      </c>
      <c r="H1241">
        <v>7.2508999999999997</v>
      </c>
      <c r="I1241" t="s">
        <v>1536</v>
      </c>
    </row>
    <row r="1242" spans="2:9" x14ac:dyDescent="0.25">
      <c r="B1242" t="s">
        <v>1537</v>
      </c>
      <c r="C1242" t="s">
        <v>1386</v>
      </c>
      <c r="D1242" s="1">
        <v>41427.979884259257</v>
      </c>
      <c r="E1242">
        <v>4.5999999999999996</v>
      </c>
      <c r="F1242">
        <v>8.57</v>
      </c>
      <c r="G1242">
        <v>124.8235</v>
      </c>
      <c r="H1242">
        <v>7.2069000000000001</v>
      </c>
      <c r="I1242" t="s">
        <v>1490</v>
      </c>
    </row>
    <row r="1243" spans="2:9" x14ac:dyDescent="0.25">
      <c r="B1243" t="s">
        <v>1538</v>
      </c>
      <c r="C1243" t="s">
        <v>1386</v>
      </c>
      <c r="D1243" s="1">
        <v>41428.258032407408</v>
      </c>
      <c r="E1243">
        <v>4.9000000000000004</v>
      </c>
      <c r="F1243">
        <v>41.23</v>
      </c>
      <c r="G1243">
        <v>151.09289999999999</v>
      </c>
      <c r="H1243">
        <v>45.279400000000003</v>
      </c>
      <c r="I1243" t="s">
        <v>1539</v>
      </c>
    </row>
    <row r="1244" spans="2:9" x14ac:dyDescent="0.25">
      <c r="B1244" t="s">
        <v>1540</v>
      </c>
      <c r="C1244" t="s">
        <v>1386</v>
      </c>
      <c r="D1244" s="1">
        <v>41428.266504629632</v>
      </c>
      <c r="E1244">
        <v>4.5</v>
      </c>
      <c r="F1244">
        <v>115.02</v>
      </c>
      <c r="G1244">
        <v>126.72190000000001</v>
      </c>
      <c r="H1244">
        <v>26.831199999999999</v>
      </c>
      <c r="I1244" t="s">
        <v>1541</v>
      </c>
    </row>
    <row r="1245" spans="2:9" x14ac:dyDescent="0.25">
      <c r="B1245" t="s">
        <v>1542</v>
      </c>
      <c r="C1245" t="s">
        <v>1386</v>
      </c>
      <c r="D1245" s="1">
        <v>41428.3358912037</v>
      </c>
      <c r="E1245">
        <v>4.7</v>
      </c>
      <c r="F1245">
        <v>24.83</v>
      </c>
      <c r="G1245">
        <v>154.12119999999999</v>
      </c>
      <c r="H1245">
        <v>-6.6582999999999997</v>
      </c>
      <c r="I1245" t="s">
        <v>1513</v>
      </c>
    </row>
    <row r="1246" spans="2:9" x14ac:dyDescent="0.25">
      <c r="B1246" t="s">
        <v>1543</v>
      </c>
      <c r="C1246" t="s">
        <v>1386</v>
      </c>
      <c r="D1246" s="1">
        <v>41428.495833333334</v>
      </c>
      <c r="E1246">
        <v>4.8</v>
      </c>
      <c r="F1246">
        <v>35</v>
      </c>
      <c r="G1246">
        <v>151.01669999999999</v>
      </c>
      <c r="H1246">
        <v>45.345599999999997</v>
      </c>
      <c r="I1246" t="s">
        <v>1539</v>
      </c>
    </row>
    <row r="1247" spans="2:9" x14ac:dyDescent="0.25">
      <c r="B1247" t="s">
        <v>1544</v>
      </c>
      <c r="C1247" t="s">
        <v>1545</v>
      </c>
      <c r="D1247" s="1">
        <v>41422.412523148145</v>
      </c>
      <c r="E1247">
        <v>0.7</v>
      </c>
      <c r="F1247">
        <v>1.9</v>
      </c>
      <c r="G1247">
        <v>-110.25069999999999</v>
      </c>
      <c r="H1247">
        <v>44.386200000000002</v>
      </c>
      <c r="I1247" t="s">
        <v>1546</v>
      </c>
    </row>
    <row r="1248" spans="2:9" x14ac:dyDescent="0.25">
      <c r="B1248" t="s">
        <v>1547</v>
      </c>
      <c r="C1248" t="s">
        <v>1545</v>
      </c>
      <c r="D1248" s="1">
        <v>41422.419699074075</v>
      </c>
      <c r="E1248">
        <v>-0.3</v>
      </c>
      <c r="F1248">
        <v>6</v>
      </c>
      <c r="G1248">
        <v>-110.3403</v>
      </c>
      <c r="H1248">
        <v>44.417000000000002</v>
      </c>
      <c r="I1248" t="s">
        <v>1546</v>
      </c>
    </row>
    <row r="1249" spans="2:9" x14ac:dyDescent="0.25">
      <c r="B1249" t="s">
        <v>1548</v>
      </c>
      <c r="C1249" t="s">
        <v>1545</v>
      </c>
      <c r="D1249" s="1">
        <v>41421.829259259262</v>
      </c>
      <c r="E1249">
        <v>1.4</v>
      </c>
      <c r="F1249">
        <v>0.5</v>
      </c>
      <c r="G1249">
        <v>-112.6142</v>
      </c>
      <c r="H1249">
        <v>41.884999999999998</v>
      </c>
      <c r="I1249" t="s">
        <v>1549</v>
      </c>
    </row>
    <row r="1250" spans="2:9" x14ac:dyDescent="0.25">
      <c r="B1250" t="s">
        <v>1550</v>
      </c>
      <c r="C1250" t="s">
        <v>1545</v>
      </c>
      <c r="D1250" s="1">
        <v>41421.913229166668</v>
      </c>
      <c r="E1250">
        <v>1.6</v>
      </c>
      <c r="F1250">
        <v>10.9</v>
      </c>
      <c r="G1250">
        <v>-113.02930000000001</v>
      </c>
      <c r="H1250">
        <v>37.8748</v>
      </c>
      <c r="I1250" t="s">
        <v>1551</v>
      </c>
    </row>
    <row r="1251" spans="2:9" x14ac:dyDescent="0.25">
      <c r="B1251" t="s">
        <v>1552</v>
      </c>
      <c r="C1251" t="s">
        <v>1545</v>
      </c>
      <c r="D1251" s="1">
        <v>41422.060567129629</v>
      </c>
      <c r="E1251">
        <v>0.7</v>
      </c>
      <c r="F1251">
        <v>11.9</v>
      </c>
      <c r="G1251">
        <v>-111.1345</v>
      </c>
      <c r="H1251">
        <v>44.741700000000002</v>
      </c>
      <c r="I1251" t="s">
        <v>1553</v>
      </c>
    </row>
    <row r="1252" spans="2:9" x14ac:dyDescent="0.25">
      <c r="B1252" t="s">
        <v>1554</v>
      </c>
      <c r="C1252" t="s">
        <v>1545</v>
      </c>
      <c r="D1252" s="1">
        <v>41422.142870370371</v>
      </c>
      <c r="E1252">
        <v>0.8</v>
      </c>
      <c r="F1252">
        <v>10.5</v>
      </c>
      <c r="G1252">
        <v>-110.078</v>
      </c>
      <c r="H1252">
        <v>44.363300000000002</v>
      </c>
      <c r="I1252" t="s">
        <v>1546</v>
      </c>
    </row>
    <row r="1253" spans="2:9" x14ac:dyDescent="0.25">
      <c r="B1253" t="s">
        <v>1555</v>
      </c>
      <c r="C1253" t="s">
        <v>1545</v>
      </c>
      <c r="D1253" s="1">
        <v>41422.197905092595</v>
      </c>
      <c r="E1253">
        <v>1.3</v>
      </c>
      <c r="F1253">
        <v>9</v>
      </c>
      <c r="G1253">
        <v>-110.3263</v>
      </c>
      <c r="H1253">
        <v>44.411499999999997</v>
      </c>
      <c r="I1253" t="s">
        <v>1546</v>
      </c>
    </row>
    <row r="1254" spans="2:9" x14ac:dyDescent="0.25">
      <c r="B1254" t="s">
        <v>1556</v>
      </c>
      <c r="C1254" t="s">
        <v>1545</v>
      </c>
      <c r="D1254" s="1">
        <v>41422.251793981479</v>
      </c>
      <c r="E1254">
        <v>0.2</v>
      </c>
      <c r="F1254">
        <v>8</v>
      </c>
      <c r="G1254">
        <v>-110.3343</v>
      </c>
      <c r="H1254">
        <v>44.414999999999999</v>
      </c>
      <c r="I1254" t="s">
        <v>1546</v>
      </c>
    </row>
    <row r="1255" spans="2:9" x14ac:dyDescent="0.25">
      <c r="B1255" t="s">
        <v>1557</v>
      </c>
      <c r="C1255" t="s">
        <v>1545</v>
      </c>
      <c r="D1255" s="1">
        <v>41422.289861111109</v>
      </c>
      <c r="E1255">
        <v>-0.3</v>
      </c>
      <c r="F1255">
        <v>5.8</v>
      </c>
      <c r="G1255">
        <v>-110.3438</v>
      </c>
      <c r="H1255">
        <v>44.422199999999997</v>
      </c>
      <c r="I1255" t="s">
        <v>1546</v>
      </c>
    </row>
    <row r="1256" spans="2:9" x14ac:dyDescent="0.25">
      <c r="B1256" t="s">
        <v>1558</v>
      </c>
      <c r="C1256" t="s">
        <v>1545</v>
      </c>
      <c r="D1256" s="1">
        <v>41422.291342592594</v>
      </c>
      <c r="E1256">
        <v>-0.5</v>
      </c>
      <c r="F1256">
        <v>9.9</v>
      </c>
      <c r="G1256">
        <v>-110.3152</v>
      </c>
      <c r="H1256">
        <v>44.404499999999999</v>
      </c>
      <c r="I1256" t="s">
        <v>1546</v>
      </c>
    </row>
    <row r="1257" spans="2:9" x14ac:dyDescent="0.25">
      <c r="B1257" t="s">
        <v>1559</v>
      </c>
      <c r="C1257" t="s">
        <v>1545</v>
      </c>
      <c r="D1257" s="1">
        <v>41422.374675925923</v>
      </c>
      <c r="E1257">
        <v>0.8</v>
      </c>
      <c r="F1257">
        <v>9</v>
      </c>
      <c r="G1257">
        <v>-110.3288</v>
      </c>
      <c r="H1257">
        <v>44.414499999999997</v>
      </c>
      <c r="I1257" t="s">
        <v>1546</v>
      </c>
    </row>
    <row r="1258" spans="2:9" x14ac:dyDescent="0.25">
      <c r="B1258" t="s">
        <v>1560</v>
      </c>
      <c r="C1258" t="s">
        <v>1545</v>
      </c>
      <c r="D1258" s="1">
        <v>41422.412314814814</v>
      </c>
      <c r="E1258">
        <v>0.9</v>
      </c>
      <c r="F1258">
        <v>5.6</v>
      </c>
      <c r="G1258">
        <v>-110.34269999999999</v>
      </c>
      <c r="H1258">
        <v>44.423299999999998</v>
      </c>
      <c r="I1258" t="s">
        <v>1546</v>
      </c>
    </row>
    <row r="1259" spans="2:9" x14ac:dyDescent="0.25">
      <c r="B1259" t="s">
        <v>1561</v>
      </c>
      <c r="C1259" t="s">
        <v>1545</v>
      </c>
      <c r="D1259" s="1">
        <v>41422.42046296296</v>
      </c>
      <c r="E1259">
        <v>0.4</v>
      </c>
      <c r="F1259">
        <v>1.2</v>
      </c>
      <c r="G1259">
        <v>-110.354</v>
      </c>
      <c r="H1259">
        <v>44.429000000000002</v>
      </c>
      <c r="I1259" t="s">
        <v>1546</v>
      </c>
    </row>
    <row r="1260" spans="2:9" x14ac:dyDescent="0.25">
      <c r="B1260" t="s">
        <v>1562</v>
      </c>
      <c r="C1260" t="s">
        <v>1545</v>
      </c>
      <c r="D1260" s="1">
        <v>41422.43822916667</v>
      </c>
      <c r="E1260">
        <v>0.1</v>
      </c>
      <c r="F1260">
        <v>5.9</v>
      </c>
      <c r="G1260">
        <v>-110.554</v>
      </c>
      <c r="H1260">
        <v>44.317</v>
      </c>
      <c r="I1260" t="s">
        <v>1546</v>
      </c>
    </row>
    <row r="1261" spans="2:9" x14ac:dyDescent="0.25">
      <c r="B1261" t="s">
        <v>1563</v>
      </c>
      <c r="C1261" t="s">
        <v>1545</v>
      </c>
      <c r="D1261" s="1">
        <v>41422.476273148146</v>
      </c>
      <c r="E1261">
        <v>0.6</v>
      </c>
      <c r="F1261">
        <v>10.4</v>
      </c>
      <c r="G1261">
        <v>-110.3205</v>
      </c>
      <c r="H1261">
        <v>44.416499999999999</v>
      </c>
      <c r="I1261" t="s">
        <v>1546</v>
      </c>
    </row>
    <row r="1262" spans="2:9" x14ac:dyDescent="0.25">
      <c r="B1262" t="s">
        <v>1564</v>
      </c>
      <c r="C1262" t="s">
        <v>1545</v>
      </c>
      <c r="D1262" s="1">
        <v>41422.476724537039</v>
      </c>
      <c r="E1262">
        <v>0.3</v>
      </c>
      <c r="F1262">
        <v>9.3000000000000007</v>
      </c>
      <c r="G1262">
        <v>-110.33069999999999</v>
      </c>
      <c r="H1262">
        <v>44.416800000000002</v>
      </c>
      <c r="I1262" t="s">
        <v>1546</v>
      </c>
    </row>
    <row r="1263" spans="2:9" x14ac:dyDescent="0.25">
      <c r="B1263" t="s">
        <v>1565</v>
      </c>
      <c r="C1263" t="s">
        <v>1545</v>
      </c>
      <c r="D1263" s="1">
        <v>41422.557847222219</v>
      </c>
      <c r="E1263">
        <v>0.9</v>
      </c>
      <c r="F1263">
        <v>6.6</v>
      </c>
      <c r="G1263">
        <v>-110.899</v>
      </c>
      <c r="H1263">
        <v>44.7883</v>
      </c>
      <c r="I1263" t="s">
        <v>1553</v>
      </c>
    </row>
    <row r="1264" spans="2:9" x14ac:dyDescent="0.25">
      <c r="B1264" t="s">
        <v>1566</v>
      </c>
      <c r="C1264" t="s">
        <v>1545</v>
      </c>
      <c r="D1264" s="1">
        <v>41422.56391203704</v>
      </c>
      <c r="E1264">
        <v>2.7</v>
      </c>
      <c r="F1264">
        <v>6</v>
      </c>
      <c r="G1264">
        <v>-111.7963</v>
      </c>
      <c r="H1264">
        <v>36.849200000000003</v>
      </c>
      <c r="I1264" t="s">
        <v>1567</v>
      </c>
    </row>
    <row r="1265" spans="2:9" x14ac:dyDescent="0.25">
      <c r="B1265" t="s">
        <v>1568</v>
      </c>
      <c r="C1265" t="s">
        <v>1545</v>
      </c>
      <c r="D1265" s="1">
        <v>41422.725462962961</v>
      </c>
      <c r="E1265">
        <v>1.8</v>
      </c>
      <c r="F1265">
        <v>-0.9</v>
      </c>
      <c r="G1265">
        <v>-112.2505</v>
      </c>
      <c r="H1265">
        <v>41.601500000000001</v>
      </c>
      <c r="I1265" t="s">
        <v>1569</v>
      </c>
    </row>
    <row r="1266" spans="2:9" x14ac:dyDescent="0.25">
      <c r="B1266" t="s">
        <v>1570</v>
      </c>
      <c r="C1266" t="s">
        <v>1545</v>
      </c>
      <c r="D1266" s="1">
        <v>41423.028958333336</v>
      </c>
      <c r="E1266">
        <v>2.5</v>
      </c>
      <c r="F1266">
        <v>2.5</v>
      </c>
      <c r="G1266">
        <v>-112.32769999999999</v>
      </c>
      <c r="H1266">
        <v>41.850499999999997</v>
      </c>
      <c r="I1266" t="s">
        <v>1549</v>
      </c>
    </row>
    <row r="1267" spans="2:9" x14ac:dyDescent="0.25">
      <c r="B1267" t="s">
        <v>1571</v>
      </c>
      <c r="C1267" t="s">
        <v>1545</v>
      </c>
      <c r="D1267" s="1">
        <v>41423.048831018517</v>
      </c>
      <c r="E1267">
        <v>1.7</v>
      </c>
      <c r="F1267">
        <v>0.2</v>
      </c>
      <c r="G1267">
        <v>-112.3113</v>
      </c>
      <c r="H1267">
        <v>41.851199999999999</v>
      </c>
      <c r="I1267" t="s">
        <v>1549</v>
      </c>
    </row>
    <row r="1268" spans="2:9" x14ac:dyDescent="0.25">
      <c r="B1268" t="s">
        <v>1572</v>
      </c>
      <c r="C1268" t="s">
        <v>1545</v>
      </c>
      <c r="D1268" s="1">
        <v>41423.067754629628</v>
      </c>
      <c r="E1268">
        <v>0.3</v>
      </c>
      <c r="F1268">
        <v>2</v>
      </c>
      <c r="G1268">
        <v>-112.3133</v>
      </c>
      <c r="H1268">
        <v>41.856200000000001</v>
      </c>
      <c r="I1268" t="s">
        <v>1549</v>
      </c>
    </row>
    <row r="1269" spans="2:9" x14ac:dyDescent="0.25">
      <c r="B1269" t="s">
        <v>1573</v>
      </c>
      <c r="C1269" t="s">
        <v>1545</v>
      </c>
      <c r="D1269" s="1">
        <v>41423.115451388891</v>
      </c>
      <c r="E1269">
        <v>1.2</v>
      </c>
      <c r="F1269">
        <v>1.4</v>
      </c>
      <c r="G1269">
        <v>-111.22969999999999</v>
      </c>
      <c r="H1269">
        <v>39.441499999999998</v>
      </c>
      <c r="I1269" t="s">
        <v>1574</v>
      </c>
    </row>
    <row r="1270" spans="2:9" x14ac:dyDescent="0.25">
      <c r="B1270" t="s">
        <v>1575</v>
      </c>
      <c r="C1270" t="s">
        <v>1545</v>
      </c>
      <c r="D1270" s="1">
        <v>41423.218935185185</v>
      </c>
      <c r="E1270">
        <v>1.7</v>
      </c>
      <c r="F1270">
        <v>0</v>
      </c>
      <c r="G1270">
        <v>-112.3302</v>
      </c>
      <c r="H1270">
        <v>41.850700000000003</v>
      </c>
      <c r="I1270" t="s">
        <v>1549</v>
      </c>
    </row>
    <row r="1271" spans="2:9" x14ac:dyDescent="0.25">
      <c r="B1271" t="s">
        <v>1576</v>
      </c>
      <c r="C1271" t="s">
        <v>1545</v>
      </c>
      <c r="D1271" s="1">
        <v>41423.298738425925</v>
      </c>
      <c r="E1271">
        <v>1.3</v>
      </c>
      <c r="F1271">
        <v>1.5</v>
      </c>
      <c r="G1271">
        <v>-111.2165</v>
      </c>
      <c r="H1271">
        <v>39.440800000000003</v>
      </c>
      <c r="I1271" t="s">
        <v>1574</v>
      </c>
    </row>
    <row r="1272" spans="2:9" x14ac:dyDescent="0.25">
      <c r="B1272" t="s">
        <v>1577</v>
      </c>
      <c r="C1272" t="s">
        <v>1545</v>
      </c>
      <c r="D1272" s="1">
        <v>41423.445162037038</v>
      </c>
      <c r="E1272">
        <v>0.8</v>
      </c>
      <c r="F1272">
        <v>3.5</v>
      </c>
      <c r="G1272">
        <v>-110.7428</v>
      </c>
      <c r="H1272">
        <v>44.561799999999998</v>
      </c>
      <c r="I1272" t="s">
        <v>1546</v>
      </c>
    </row>
    <row r="1273" spans="2:9" x14ac:dyDescent="0.25">
      <c r="B1273" t="s">
        <v>1578</v>
      </c>
      <c r="C1273" t="s">
        <v>1545</v>
      </c>
      <c r="D1273" s="1">
        <v>41423.564363425925</v>
      </c>
      <c r="E1273">
        <v>3.1</v>
      </c>
      <c r="F1273">
        <v>1.2</v>
      </c>
      <c r="G1273">
        <v>-112.32380000000001</v>
      </c>
      <c r="H1273">
        <v>41.848300000000002</v>
      </c>
      <c r="I1273" t="s">
        <v>1549</v>
      </c>
    </row>
    <row r="1274" spans="2:9" x14ac:dyDescent="0.25">
      <c r="B1274" t="s">
        <v>1579</v>
      </c>
      <c r="C1274" t="s">
        <v>1545</v>
      </c>
      <c r="D1274" s="1">
        <v>41423.665821759256</v>
      </c>
      <c r="E1274">
        <v>0.8</v>
      </c>
      <c r="F1274">
        <v>2.8</v>
      </c>
      <c r="G1274">
        <v>-113.0202</v>
      </c>
      <c r="H1274">
        <v>37.784700000000001</v>
      </c>
      <c r="I1274" t="s">
        <v>1551</v>
      </c>
    </row>
    <row r="1275" spans="2:9" x14ac:dyDescent="0.25">
      <c r="B1275" t="s">
        <v>1580</v>
      </c>
      <c r="C1275" t="s">
        <v>1545</v>
      </c>
      <c r="D1275" s="1">
        <v>41423.81759259259</v>
      </c>
      <c r="E1275">
        <v>0.4</v>
      </c>
      <c r="F1275">
        <v>0.9</v>
      </c>
      <c r="G1275">
        <v>-112.31780000000001</v>
      </c>
      <c r="H1275">
        <v>41.862499999999997</v>
      </c>
      <c r="I1275" t="s">
        <v>1549</v>
      </c>
    </row>
    <row r="1276" spans="2:9" x14ac:dyDescent="0.25">
      <c r="B1276" t="s">
        <v>1581</v>
      </c>
      <c r="C1276" t="s">
        <v>1545</v>
      </c>
      <c r="D1276" s="1">
        <v>41423.863981481481</v>
      </c>
      <c r="E1276">
        <v>2.1</v>
      </c>
      <c r="F1276">
        <v>-0.5</v>
      </c>
      <c r="G1276">
        <v>-112.3263</v>
      </c>
      <c r="H1276">
        <v>41.856999999999999</v>
      </c>
      <c r="I1276" t="s">
        <v>1549</v>
      </c>
    </row>
    <row r="1277" spans="2:9" x14ac:dyDescent="0.25">
      <c r="B1277" t="s">
        <v>1582</v>
      </c>
      <c r="C1277" t="s">
        <v>1545</v>
      </c>
      <c r="D1277" s="1">
        <v>41423.899675925924</v>
      </c>
      <c r="E1277">
        <v>2.2000000000000002</v>
      </c>
      <c r="F1277">
        <v>2.1</v>
      </c>
      <c r="G1277">
        <v>-112.3232</v>
      </c>
      <c r="H1277">
        <v>41.852699999999999</v>
      </c>
      <c r="I1277" t="s">
        <v>1549</v>
      </c>
    </row>
    <row r="1278" spans="2:9" x14ac:dyDescent="0.25">
      <c r="B1278" t="s">
        <v>1583</v>
      </c>
      <c r="C1278" t="s">
        <v>1545</v>
      </c>
      <c r="D1278" s="1">
        <v>41424.04996527778</v>
      </c>
      <c r="E1278">
        <v>1.3</v>
      </c>
      <c r="F1278">
        <v>-0.7</v>
      </c>
      <c r="G1278">
        <v>-111.4</v>
      </c>
      <c r="H1278">
        <v>38.722999999999999</v>
      </c>
      <c r="I1278" t="s">
        <v>1584</v>
      </c>
    </row>
    <row r="1279" spans="2:9" x14ac:dyDescent="0.25">
      <c r="B1279" t="s">
        <v>1585</v>
      </c>
      <c r="C1279" t="s">
        <v>1545</v>
      </c>
      <c r="D1279" s="1">
        <v>41424.062824074077</v>
      </c>
      <c r="E1279">
        <v>1.8</v>
      </c>
      <c r="F1279">
        <v>1.5</v>
      </c>
      <c r="G1279">
        <v>-111.2225</v>
      </c>
      <c r="H1279">
        <v>39.441200000000002</v>
      </c>
      <c r="I1279" t="s">
        <v>1574</v>
      </c>
    </row>
    <row r="1280" spans="2:9" x14ac:dyDescent="0.25">
      <c r="B1280" t="s">
        <v>1586</v>
      </c>
      <c r="C1280" t="s">
        <v>1545</v>
      </c>
      <c r="D1280" s="1">
        <v>41424.235162037039</v>
      </c>
      <c r="E1280">
        <v>2</v>
      </c>
      <c r="F1280">
        <v>0.1</v>
      </c>
      <c r="G1280">
        <v>-112.3245</v>
      </c>
      <c r="H1280">
        <v>41.853299999999997</v>
      </c>
      <c r="I1280" t="s">
        <v>1549</v>
      </c>
    </row>
    <row r="1281" spans="2:9" x14ac:dyDescent="0.25">
      <c r="B1281" t="s">
        <v>1587</v>
      </c>
      <c r="C1281" t="s">
        <v>1545</v>
      </c>
      <c r="D1281" s="1">
        <v>41424.572997685187</v>
      </c>
      <c r="E1281">
        <v>0.9</v>
      </c>
      <c r="F1281">
        <v>0.2</v>
      </c>
      <c r="G1281">
        <v>-112.3282</v>
      </c>
      <c r="H1281">
        <v>41.851300000000002</v>
      </c>
      <c r="I1281" t="s">
        <v>1549</v>
      </c>
    </row>
    <row r="1282" spans="2:9" x14ac:dyDescent="0.25">
      <c r="B1282" t="s">
        <v>1588</v>
      </c>
      <c r="C1282" t="s">
        <v>1545</v>
      </c>
      <c r="D1282" s="1">
        <v>41424.818530092591</v>
      </c>
      <c r="E1282">
        <v>1.6</v>
      </c>
      <c r="F1282">
        <v>3.6</v>
      </c>
      <c r="G1282">
        <v>-112.90179999999999</v>
      </c>
      <c r="H1282">
        <v>37.862499999999997</v>
      </c>
      <c r="I1282" t="s">
        <v>1589</v>
      </c>
    </row>
    <row r="1283" spans="2:9" x14ac:dyDescent="0.25">
      <c r="B1283" t="s">
        <v>1590</v>
      </c>
      <c r="C1283" t="s">
        <v>1545</v>
      </c>
      <c r="D1283" s="1">
        <v>41424.826493055552</v>
      </c>
      <c r="E1283">
        <v>1.2</v>
      </c>
      <c r="F1283">
        <v>6</v>
      </c>
      <c r="G1283">
        <v>-112.91370000000001</v>
      </c>
      <c r="H1283">
        <v>38.964300000000001</v>
      </c>
      <c r="I1283" t="s">
        <v>1591</v>
      </c>
    </row>
    <row r="1284" spans="2:9" x14ac:dyDescent="0.25">
      <c r="B1284" t="s">
        <v>1592</v>
      </c>
      <c r="C1284" t="s">
        <v>1545</v>
      </c>
      <c r="D1284" s="1">
        <v>41424.897141203706</v>
      </c>
      <c r="E1284">
        <v>1.2</v>
      </c>
      <c r="F1284">
        <v>0.8</v>
      </c>
      <c r="G1284">
        <v>-112.32680000000001</v>
      </c>
      <c r="H1284">
        <v>41.855200000000004</v>
      </c>
      <c r="I1284" t="s">
        <v>1549</v>
      </c>
    </row>
    <row r="1285" spans="2:9" x14ac:dyDescent="0.25">
      <c r="B1285" t="s">
        <v>1593</v>
      </c>
      <c r="C1285" t="s">
        <v>1545</v>
      </c>
      <c r="D1285" s="1">
        <v>41424.958368055559</v>
      </c>
      <c r="E1285">
        <v>0.9</v>
      </c>
      <c r="F1285">
        <v>0.3</v>
      </c>
      <c r="G1285">
        <v>-112.3302</v>
      </c>
      <c r="H1285">
        <v>41.859499999999997</v>
      </c>
      <c r="I1285" t="s">
        <v>1549</v>
      </c>
    </row>
    <row r="1286" spans="2:9" x14ac:dyDescent="0.25">
      <c r="B1286" t="s">
        <v>1594</v>
      </c>
      <c r="C1286" t="s">
        <v>1545</v>
      </c>
      <c r="D1286" s="1">
        <v>41425.003449074073</v>
      </c>
      <c r="E1286">
        <v>0.7</v>
      </c>
      <c r="F1286">
        <v>1</v>
      </c>
      <c r="G1286">
        <v>-111.58580000000001</v>
      </c>
      <c r="H1286">
        <v>40.616799999999998</v>
      </c>
      <c r="I1286" t="s">
        <v>1595</v>
      </c>
    </row>
    <row r="1287" spans="2:9" x14ac:dyDescent="0.25">
      <c r="B1287" t="s">
        <v>1596</v>
      </c>
      <c r="C1287" t="s">
        <v>1545</v>
      </c>
      <c r="D1287" s="1">
        <v>41425.006215277775</v>
      </c>
      <c r="E1287">
        <v>1.5</v>
      </c>
      <c r="F1287">
        <v>0.2</v>
      </c>
      <c r="G1287">
        <v>-112.3232</v>
      </c>
      <c r="H1287">
        <v>41.856200000000001</v>
      </c>
      <c r="I1287" t="s">
        <v>1549</v>
      </c>
    </row>
    <row r="1288" spans="2:9" x14ac:dyDescent="0.25">
      <c r="B1288" t="s">
        <v>1597</v>
      </c>
      <c r="C1288" t="s">
        <v>1545</v>
      </c>
      <c r="D1288" s="1">
        <v>41425.066932870373</v>
      </c>
      <c r="E1288">
        <v>2</v>
      </c>
      <c r="F1288">
        <v>0</v>
      </c>
      <c r="G1288">
        <v>-112.3282</v>
      </c>
      <c r="H1288">
        <v>41.8508</v>
      </c>
      <c r="I1288" t="s">
        <v>1549</v>
      </c>
    </row>
    <row r="1289" spans="2:9" x14ac:dyDescent="0.25">
      <c r="B1289" t="s">
        <v>1598</v>
      </c>
      <c r="C1289" t="s">
        <v>1545</v>
      </c>
      <c r="D1289" s="1">
        <v>41425.091736111113</v>
      </c>
      <c r="E1289">
        <v>0.4</v>
      </c>
      <c r="F1289">
        <v>0.5</v>
      </c>
      <c r="G1289">
        <v>-112.32680000000001</v>
      </c>
      <c r="H1289">
        <v>41.855499999999999</v>
      </c>
      <c r="I1289" t="s">
        <v>1549</v>
      </c>
    </row>
    <row r="1290" spans="2:9" x14ac:dyDescent="0.25">
      <c r="B1290" t="s">
        <v>1599</v>
      </c>
      <c r="C1290" t="s">
        <v>1545</v>
      </c>
      <c r="D1290" s="1">
        <v>41425.131782407407</v>
      </c>
      <c r="E1290">
        <v>1.1000000000000001</v>
      </c>
      <c r="F1290">
        <v>4.8</v>
      </c>
      <c r="G1290">
        <v>-111.02719999999999</v>
      </c>
      <c r="H1290">
        <v>44.723199999999999</v>
      </c>
      <c r="I1290" t="s">
        <v>1553</v>
      </c>
    </row>
    <row r="1291" spans="2:9" x14ac:dyDescent="0.25">
      <c r="B1291" t="s">
        <v>1600</v>
      </c>
      <c r="C1291" t="s">
        <v>1545</v>
      </c>
      <c r="D1291" s="1">
        <v>41425.16574074074</v>
      </c>
      <c r="E1291">
        <v>1.6</v>
      </c>
      <c r="F1291">
        <v>0.3</v>
      </c>
      <c r="G1291">
        <v>-111.2217</v>
      </c>
      <c r="H1291">
        <v>39.442300000000003</v>
      </c>
      <c r="I1291" t="s">
        <v>1574</v>
      </c>
    </row>
    <row r="1292" spans="2:9" x14ac:dyDescent="0.25">
      <c r="B1292" t="s">
        <v>1601</v>
      </c>
      <c r="C1292" t="s">
        <v>1545</v>
      </c>
      <c r="D1292" s="1">
        <v>41425.328310185185</v>
      </c>
      <c r="E1292">
        <v>1.4</v>
      </c>
      <c r="F1292">
        <v>2</v>
      </c>
      <c r="G1292">
        <v>-110.38720000000001</v>
      </c>
      <c r="H1292">
        <v>44.618000000000002</v>
      </c>
      <c r="I1292" t="s">
        <v>1546</v>
      </c>
    </row>
    <row r="1293" spans="2:9" x14ac:dyDescent="0.25">
      <c r="B1293" t="s">
        <v>1602</v>
      </c>
      <c r="C1293" t="s">
        <v>1545</v>
      </c>
      <c r="D1293" s="1">
        <v>41425.360092592593</v>
      </c>
      <c r="E1293">
        <v>0.9</v>
      </c>
      <c r="F1293">
        <v>1.8</v>
      </c>
      <c r="G1293">
        <v>-111.2225</v>
      </c>
      <c r="H1293">
        <v>39.442700000000002</v>
      </c>
      <c r="I1293" t="s">
        <v>1574</v>
      </c>
    </row>
    <row r="1294" spans="2:9" x14ac:dyDescent="0.25">
      <c r="B1294" t="s">
        <v>1603</v>
      </c>
      <c r="C1294" t="s">
        <v>1545</v>
      </c>
      <c r="D1294" s="1">
        <v>41425.426296296297</v>
      </c>
      <c r="E1294">
        <v>0.7</v>
      </c>
      <c r="F1294">
        <v>0.3</v>
      </c>
      <c r="G1294">
        <v>-112.3282</v>
      </c>
      <c r="H1294">
        <v>41.857199999999999</v>
      </c>
      <c r="I1294" t="s">
        <v>1549</v>
      </c>
    </row>
    <row r="1295" spans="2:9" x14ac:dyDescent="0.25">
      <c r="B1295" t="s">
        <v>1604</v>
      </c>
      <c r="C1295" t="s">
        <v>1545</v>
      </c>
      <c r="D1295" s="1">
        <v>41425.52584490741</v>
      </c>
      <c r="E1295">
        <v>0.9</v>
      </c>
      <c r="F1295">
        <v>1</v>
      </c>
      <c r="G1295">
        <v>-111.1687</v>
      </c>
      <c r="H1295">
        <v>39.646500000000003</v>
      </c>
      <c r="I1295" t="s">
        <v>1605</v>
      </c>
    </row>
    <row r="1296" spans="2:9" x14ac:dyDescent="0.25">
      <c r="B1296" t="s">
        <v>1606</v>
      </c>
      <c r="C1296" t="s">
        <v>1545</v>
      </c>
      <c r="D1296" s="1">
        <v>41425.673182870371</v>
      </c>
      <c r="E1296">
        <v>1.1000000000000001</v>
      </c>
      <c r="F1296">
        <v>7.3</v>
      </c>
      <c r="G1296">
        <v>-110.9927</v>
      </c>
      <c r="H1296">
        <v>44.8095</v>
      </c>
      <c r="I1296" t="s">
        <v>1553</v>
      </c>
    </row>
    <row r="1297" spans="2:9" x14ac:dyDescent="0.25">
      <c r="B1297" t="s">
        <v>1607</v>
      </c>
      <c r="C1297" t="s">
        <v>1545</v>
      </c>
      <c r="D1297" s="1">
        <v>41425.940578703703</v>
      </c>
      <c r="E1297">
        <v>2.8</v>
      </c>
      <c r="F1297">
        <v>3.4</v>
      </c>
      <c r="G1297">
        <v>-113.4187</v>
      </c>
      <c r="H1297">
        <v>37.169699999999999</v>
      </c>
      <c r="I1297" t="s">
        <v>1608</v>
      </c>
    </row>
    <row r="1298" spans="2:9" x14ac:dyDescent="0.25">
      <c r="B1298" t="s">
        <v>1609</v>
      </c>
      <c r="C1298" t="s">
        <v>1545</v>
      </c>
      <c r="D1298" s="1">
        <v>41425.948298611111</v>
      </c>
      <c r="E1298">
        <v>2.9</v>
      </c>
      <c r="F1298">
        <v>3.2</v>
      </c>
      <c r="G1298">
        <v>-113.4117</v>
      </c>
      <c r="H1298">
        <v>37.18</v>
      </c>
      <c r="I1298" t="s">
        <v>1608</v>
      </c>
    </row>
    <row r="1299" spans="2:9" x14ac:dyDescent="0.25">
      <c r="B1299" t="s">
        <v>1610</v>
      </c>
      <c r="C1299" t="s">
        <v>1611</v>
      </c>
      <c r="D1299" s="1">
        <v>41421.721539351849</v>
      </c>
      <c r="E1299">
        <v>2.2000000000000002</v>
      </c>
      <c r="F1299">
        <v>17.100000000000001</v>
      </c>
      <c r="G1299">
        <v>-122.2197</v>
      </c>
      <c r="H1299">
        <v>48.353200000000001</v>
      </c>
      <c r="I1299" t="s">
        <v>1612</v>
      </c>
    </row>
    <row r="1300" spans="2:9" x14ac:dyDescent="0.25">
      <c r="B1300" t="s">
        <v>1613</v>
      </c>
      <c r="C1300" t="s">
        <v>1611</v>
      </c>
      <c r="D1300" s="1">
        <v>41422.017557870371</v>
      </c>
      <c r="E1300">
        <v>1.8</v>
      </c>
      <c r="F1300">
        <v>6.7</v>
      </c>
      <c r="G1300">
        <v>-120.0608</v>
      </c>
      <c r="H1300">
        <v>47.6873</v>
      </c>
      <c r="I1300" t="s">
        <v>1614</v>
      </c>
    </row>
    <row r="1301" spans="2:9" x14ac:dyDescent="0.25">
      <c r="B1301" t="s">
        <v>1615</v>
      </c>
      <c r="C1301" t="s">
        <v>1611</v>
      </c>
      <c r="D1301" s="1">
        <v>41422.257013888891</v>
      </c>
      <c r="E1301">
        <v>0.9</v>
      </c>
      <c r="F1301">
        <v>18.399999999999999</v>
      </c>
      <c r="G1301">
        <v>-122.3177</v>
      </c>
      <c r="H1301">
        <v>46.488500000000002</v>
      </c>
      <c r="I1301" t="s">
        <v>1616</v>
      </c>
    </row>
    <row r="1302" spans="2:9" x14ac:dyDescent="0.25">
      <c r="B1302" t="s">
        <v>1617</v>
      </c>
      <c r="C1302" t="s">
        <v>1611</v>
      </c>
      <c r="D1302" s="1">
        <v>41422.359224537038</v>
      </c>
      <c r="E1302">
        <v>1.8</v>
      </c>
      <c r="F1302">
        <v>9.1</v>
      </c>
      <c r="G1302">
        <v>-122.48350000000001</v>
      </c>
      <c r="H1302">
        <v>45.813699999999997</v>
      </c>
      <c r="I1302" t="s">
        <v>1618</v>
      </c>
    </row>
    <row r="1303" spans="2:9" x14ac:dyDescent="0.25">
      <c r="B1303" t="s">
        <v>1619</v>
      </c>
      <c r="C1303" t="s">
        <v>1611</v>
      </c>
      <c r="D1303" s="1">
        <v>41422.66333333333</v>
      </c>
      <c r="E1303">
        <v>2.4</v>
      </c>
      <c r="F1303">
        <v>6.7</v>
      </c>
      <c r="G1303">
        <v>-120.23269999999999</v>
      </c>
      <c r="H1303">
        <v>47.695999999999998</v>
      </c>
      <c r="I1303" t="s">
        <v>1620</v>
      </c>
    </row>
    <row r="1304" spans="2:9" x14ac:dyDescent="0.25">
      <c r="B1304" t="s">
        <v>1621</v>
      </c>
      <c r="C1304" t="s">
        <v>1611</v>
      </c>
      <c r="D1304" s="1">
        <v>41422.715509259258</v>
      </c>
      <c r="E1304">
        <v>2.2000000000000002</v>
      </c>
      <c r="F1304">
        <v>0</v>
      </c>
      <c r="G1304">
        <v>-120.4957</v>
      </c>
      <c r="H1304">
        <v>49.386699999999998</v>
      </c>
      <c r="I1304" t="s">
        <v>1622</v>
      </c>
    </row>
    <row r="1305" spans="2:9" x14ac:dyDescent="0.25">
      <c r="B1305" t="s">
        <v>1623</v>
      </c>
      <c r="C1305" t="s">
        <v>1611</v>
      </c>
      <c r="D1305" s="1">
        <v>41422.756238425929</v>
      </c>
      <c r="E1305">
        <v>1.8</v>
      </c>
      <c r="F1305">
        <v>0</v>
      </c>
      <c r="G1305">
        <v>-122.7325</v>
      </c>
      <c r="H1305">
        <v>44.281199999999998</v>
      </c>
      <c r="I1305" t="s">
        <v>1624</v>
      </c>
    </row>
    <row r="1306" spans="2:9" x14ac:dyDescent="0.25">
      <c r="B1306" t="s">
        <v>1625</v>
      </c>
      <c r="C1306" t="s">
        <v>1611</v>
      </c>
      <c r="D1306" s="1">
        <v>41422.918275462966</v>
      </c>
      <c r="E1306">
        <v>1.6</v>
      </c>
      <c r="F1306">
        <v>0</v>
      </c>
      <c r="G1306">
        <v>-123.0643</v>
      </c>
      <c r="H1306">
        <v>46.225700000000003</v>
      </c>
      <c r="I1306" t="s">
        <v>1626</v>
      </c>
    </row>
    <row r="1307" spans="2:9" x14ac:dyDescent="0.25">
      <c r="B1307" t="s">
        <v>1627</v>
      </c>
      <c r="C1307" t="s">
        <v>1611</v>
      </c>
      <c r="D1307" s="1">
        <v>41422.945810185185</v>
      </c>
      <c r="E1307">
        <v>0.4</v>
      </c>
      <c r="F1307">
        <v>21.1</v>
      </c>
      <c r="G1307">
        <v>-122.8203</v>
      </c>
      <c r="H1307">
        <v>47.785200000000003</v>
      </c>
      <c r="I1307" t="s">
        <v>1628</v>
      </c>
    </row>
    <row r="1308" spans="2:9" x14ac:dyDescent="0.25">
      <c r="B1308" t="s">
        <v>1629</v>
      </c>
      <c r="C1308" t="s">
        <v>1611</v>
      </c>
      <c r="D1308" s="1">
        <v>41422.95349537037</v>
      </c>
      <c r="E1308">
        <v>1.1000000000000001</v>
      </c>
      <c r="F1308">
        <v>0</v>
      </c>
      <c r="G1308">
        <v>-123.0217</v>
      </c>
      <c r="H1308">
        <v>43.743000000000002</v>
      </c>
      <c r="I1308" t="s">
        <v>1630</v>
      </c>
    </row>
    <row r="1309" spans="2:9" x14ac:dyDescent="0.25">
      <c r="B1309" t="s">
        <v>1631</v>
      </c>
      <c r="C1309" t="s">
        <v>1611</v>
      </c>
      <c r="D1309" s="1">
        <v>41422.959699074076</v>
      </c>
      <c r="E1309">
        <v>1.7</v>
      </c>
      <c r="F1309">
        <v>0.6</v>
      </c>
      <c r="G1309">
        <v>-119.9087</v>
      </c>
      <c r="H1309">
        <v>48.5398</v>
      </c>
      <c r="I1309" t="s">
        <v>1632</v>
      </c>
    </row>
    <row r="1310" spans="2:9" x14ac:dyDescent="0.25">
      <c r="B1310" t="s">
        <v>1633</v>
      </c>
      <c r="C1310" t="s">
        <v>1611</v>
      </c>
      <c r="D1310" s="1">
        <v>41423.410312499997</v>
      </c>
      <c r="E1310">
        <v>1.6</v>
      </c>
      <c r="F1310">
        <v>27.9</v>
      </c>
      <c r="G1310">
        <v>-122.21129999999999</v>
      </c>
      <c r="H1310">
        <v>47.628799999999998</v>
      </c>
      <c r="I1310" t="s">
        <v>1634</v>
      </c>
    </row>
    <row r="1311" spans="2:9" x14ac:dyDescent="0.25">
      <c r="B1311" t="s">
        <v>1635</v>
      </c>
      <c r="C1311" t="s">
        <v>1611</v>
      </c>
      <c r="D1311" s="1">
        <v>41423.712326388886</v>
      </c>
      <c r="E1311">
        <v>2.2000000000000002</v>
      </c>
      <c r="F1311">
        <v>0</v>
      </c>
      <c r="G1311">
        <v>-120.5407</v>
      </c>
      <c r="H1311">
        <v>49.450299999999999</v>
      </c>
      <c r="I1311" t="s">
        <v>1622</v>
      </c>
    </row>
    <row r="1312" spans="2:9" x14ac:dyDescent="0.25">
      <c r="B1312" t="s">
        <v>1636</v>
      </c>
      <c r="C1312" t="s">
        <v>1611</v>
      </c>
      <c r="D1312" s="1">
        <v>41423.865833333337</v>
      </c>
      <c r="E1312">
        <v>1.2</v>
      </c>
      <c r="F1312">
        <v>0</v>
      </c>
      <c r="G1312">
        <v>-120.8407</v>
      </c>
      <c r="H1312">
        <v>45.860500000000002</v>
      </c>
      <c r="I1312" t="s">
        <v>1637</v>
      </c>
    </row>
    <row r="1313" spans="2:9" x14ac:dyDescent="0.25">
      <c r="B1313" t="s">
        <v>1638</v>
      </c>
      <c r="C1313" t="s">
        <v>1611</v>
      </c>
      <c r="D1313" s="1">
        <v>41423.887280092589</v>
      </c>
      <c r="E1313">
        <v>2.2000000000000002</v>
      </c>
      <c r="F1313">
        <v>0</v>
      </c>
      <c r="G1313">
        <v>-120.5107</v>
      </c>
      <c r="H1313">
        <v>49.411299999999997</v>
      </c>
      <c r="I1313" t="s">
        <v>1622</v>
      </c>
    </row>
    <row r="1314" spans="2:9" x14ac:dyDescent="0.25">
      <c r="B1314" t="s">
        <v>1639</v>
      </c>
      <c r="C1314" t="s">
        <v>1611</v>
      </c>
      <c r="D1314" s="1">
        <v>41423.966423611113</v>
      </c>
      <c r="E1314">
        <v>0.9</v>
      </c>
      <c r="F1314">
        <v>2.5</v>
      </c>
      <c r="G1314">
        <v>-121.66679999999999</v>
      </c>
      <c r="H1314">
        <v>46.422800000000002</v>
      </c>
      <c r="I1314" t="s">
        <v>1640</v>
      </c>
    </row>
    <row r="1315" spans="2:9" x14ac:dyDescent="0.25">
      <c r="B1315" t="s">
        <v>1641</v>
      </c>
      <c r="C1315" t="s">
        <v>1611</v>
      </c>
      <c r="D1315" s="1">
        <v>41424.653194444443</v>
      </c>
      <c r="E1315">
        <v>0.8</v>
      </c>
      <c r="F1315">
        <v>9.6</v>
      </c>
      <c r="G1315">
        <v>-122.1083</v>
      </c>
      <c r="H1315">
        <v>46.000999999999998</v>
      </c>
      <c r="I1315" t="s">
        <v>1642</v>
      </c>
    </row>
    <row r="1316" spans="2:9" x14ac:dyDescent="0.25">
      <c r="B1316" t="s">
        <v>1643</v>
      </c>
      <c r="C1316" t="s">
        <v>1611</v>
      </c>
      <c r="D1316" s="1">
        <v>41424.740567129629</v>
      </c>
      <c r="E1316">
        <v>1.1000000000000001</v>
      </c>
      <c r="F1316">
        <v>15</v>
      </c>
      <c r="G1316">
        <v>-122.18170000000001</v>
      </c>
      <c r="H1316">
        <v>46.761200000000002</v>
      </c>
      <c r="I1316" t="s">
        <v>1644</v>
      </c>
    </row>
    <row r="1317" spans="2:9" x14ac:dyDescent="0.25">
      <c r="B1317" t="s">
        <v>1645</v>
      </c>
      <c r="C1317" t="s">
        <v>1611</v>
      </c>
      <c r="D1317" s="1">
        <v>41424.907314814816</v>
      </c>
      <c r="E1317">
        <v>0.9</v>
      </c>
      <c r="F1317">
        <v>19.399999999999999</v>
      </c>
      <c r="G1317">
        <v>-122.583</v>
      </c>
      <c r="H1317">
        <v>48.823300000000003</v>
      </c>
      <c r="I1317" t="s">
        <v>1646</v>
      </c>
    </row>
    <row r="1318" spans="2:9" x14ac:dyDescent="0.25">
      <c r="B1318" t="s">
        <v>1647</v>
      </c>
      <c r="C1318" t="s">
        <v>1611</v>
      </c>
      <c r="D1318" s="1">
        <v>41425.140833333331</v>
      </c>
      <c r="E1318">
        <v>0.8</v>
      </c>
      <c r="F1318">
        <v>8</v>
      </c>
      <c r="G1318">
        <v>-120.1093</v>
      </c>
      <c r="H1318">
        <v>47.683300000000003</v>
      </c>
      <c r="I1318" t="s">
        <v>1614</v>
      </c>
    </row>
    <row r="1319" spans="2:9" x14ac:dyDescent="0.25">
      <c r="B1319" t="s">
        <v>1648</v>
      </c>
      <c r="C1319" t="s">
        <v>1611</v>
      </c>
      <c r="D1319" s="1">
        <v>41425.38008101852</v>
      </c>
      <c r="E1319">
        <v>-0.3</v>
      </c>
      <c r="F1319">
        <v>4.2</v>
      </c>
      <c r="G1319">
        <v>-121.75369999999999</v>
      </c>
      <c r="H1319">
        <v>46.851500000000001</v>
      </c>
      <c r="I1319" t="s">
        <v>1640</v>
      </c>
    </row>
    <row r="1320" spans="2:9" x14ac:dyDescent="0.25">
      <c r="B1320" t="s">
        <v>1649</v>
      </c>
      <c r="C1320" t="s">
        <v>1611</v>
      </c>
      <c r="D1320" s="1">
        <v>41425.409618055557</v>
      </c>
      <c r="E1320">
        <v>0.1</v>
      </c>
      <c r="F1320">
        <v>3.4</v>
      </c>
      <c r="G1320">
        <v>-121.758</v>
      </c>
      <c r="H1320">
        <v>46.851199999999999</v>
      </c>
      <c r="I1320" t="s">
        <v>1640</v>
      </c>
    </row>
    <row r="1321" spans="2:9" x14ac:dyDescent="0.25">
      <c r="B1321" t="s">
        <v>1650</v>
      </c>
      <c r="C1321" t="s">
        <v>1611</v>
      </c>
      <c r="D1321" s="1">
        <v>41425.415706018517</v>
      </c>
      <c r="E1321">
        <v>0.1</v>
      </c>
      <c r="F1321">
        <v>5</v>
      </c>
      <c r="G1321">
        <v>-121.7518</v>
      </c>
      <c r="H1321">
        <v>46.849299999999999</v>
      </c>
      <c r="I1321" t="s">
        <v>1640</v>
      </c>
    </row>
    <row r="1322" spans="2:9" x14ac:dyDescent="0.25">
      <c r="B1322" t="s">
        <v>1651</v>
      </c>
      <c r="C1322" t="s">
        <v>1611</v>
      </c>
      <c r="D1322" s="1">
        <v>41425.450185185182</v>
      </c>
      <c r="E1322">
        <v>1</v>
      </c>
      <c r="F1322">
        <v>20.399999999999999</v>
      </c>
      <c r="G1322">
        <v>-122.2105</v>
      </c>
      <c r="H1322">
        <v>47.189</v>
      </c>
      <c r="I1322" t="s">
        <v>1652</v>
      </c>
    </row>
    <row r="1323" spans="2:9" x14ac:dyDescent="0.25">
      <c r="B1323" t="s">
        <v>1653</v>
      </c>
      <c r="C1323" t="s">
        <v>1611</v>
      </c>
      <c r="D1323" s="1">
        <v>41425.632800925923</v>
      </c>
      <c r="E1323">
        <v>0.7</v>
      </c>
      <c r="F1323">
        <v>0.1</v>
      </c>
      <c r="G1323">
        <v>-119.86020000000001</v>
      </c>
      <c r="H1323">
        <v>46.592799999999997</v>
      </c>
      <c r="I1323" t="s">
        <v>1654</v>
      </c>
    </row>
    <row r="1324" spans="2:9" x14ac:dyDescent="0.25">
      <c r="B1324" t="s">
        <v>1655</v>
      </c>
      <c r="C1324" t="s">
        <v>1611</v>
      </c>
      <c r="D1324" s="1">
        <v>41425.679351851853</v>
      </c>
      <c r="E1324">
        <v>1.8</v>
      </c>
      <c r="F1324">
        <v>8.1</v>
      </c>
      <c r="G1324">
        <v>-121.6502</v>
      </c>
      <c r="H1324">
        <v>47.877699999999997</v>
      </c>
      <c r="I1324" t="s">
        <v>1656</v>
      </c>
    </row>
    <row r="1325" spans="2:9" x14ac:dyDescent="0.25">
      <c r="B1325" t="s">
        <v>1657</v>
      </c>
      <c r="C1325" t="s">
        <v>1611</v>
      </c>
      <c r="D1325" s="1">
        <v>41425.783506944441</v>
      </c>
      <c r="E1325">
        <v>0.7</v>
      </c>
      <c r="F1325">
        <v>0</v>
      </c>
      <c r="G1325">
        <v>-123.5993</v>
      </c>
      <c r="H1325">
        <v>43.256500000000003</v>
      </c>
      <c r="I1325" t="s">
        <v>1658</v>
      </c>
    </row>
    <row r="1326" spans="2:9" x14ac:dyDescent="0.25">
      <c r="B1326" t="s">
        <v>1659</v>
      </c>
      <c r="C1326" t="s">
        <v>1611</v>
      </c>
      <c r="D1326" s="1">
        <v>41425.808379629627</v>
      </c>
      <c r="E1326">
        <v>1.2</v>
      </c>
      <c r="F1326">
        <v>8.1</v>
      </c>
      <c r="G1326">
        <v>-122.4782</v>
      </c>
      <c r="H1326">
        <v>45.817799999999998</v>
      </c>
      <c r="I1326" t="s">
        <v>1618</v>
      </c>
    </row>
    <row r="1327" spans="2:9" x14ac:dyDescent="0.25">
      <c r="B1327" t="s">
        <v>1660</v>
      </c>
      <c r="C1327" t="s">
        <v>1611</v>
      </c>
      <c r="D1327" s="1">
        <v>41425.853055555555</v>
      </c>
      <c r="E1327">
        <v>1.5</v>
      </c>
      <c r="F1327">
        <v>0</v>
      </c>
      <c r="G1327">
        <v>-123.2685</v>
      </c>
      <c r="H1327">
        <v>44.736800000000002</v>
      </c>
      <c r="I1327" t="s">
        <v>1661</v>
      </c>
    </row>
    <row r="1328" spans="2:9" x14ac:dyDescent="0.25">
      <c r="B1328" t="s">
        <v>1662</v>
      </c>
      <c r="C1328" t="s">
        <v>1611</v>
      </c>
      <c r="D1328" s="1">
        <v>41425.895601851851</v>
      </c>
      <c r="E1328">
        <v>2.5</v>
      </c>
      <c r="F1328">
        <v>0</v>
      </c>
      <c r="G1328">
        <v>-120.5167</v>
      </c>
      <c r="H1328">
        <v>49.438800000000001</v>
      </c>
      <c r="I1328" t="s">
        <v>1622</v>
      </c>
    </row>
    <row r="1329" spans="2:9" x14ac:dyDescent="0.25">
      <c r="B1329" t="s">
        <v>1663</v>
      </c>
      <c r="C1329" t="s">
        <v>1611</v>
      </c>
      <c r="D1329" s="1">
        <v>41425.980092592596</v>
      </c>
      <c r="E1329">
        <v>2.1</v>
      </c>
      <c r="F1329">
        <v>26.8</v>
      </c>
      <c r="G1329">
        <v>-122.7555</v>
      </c>
      <c r="H1329">
        <v>47.348700000000001</v>
      </c>
      <c r="I1329" t="s">
        <v>1664</v>
      </c>
    </row>
    <row r="1330" spans="2:9" x14ac:dyDescent="0.25">
      <c r="B1330" t="s">
        <v>1665</v>
      </c>
      <c r="C1330" t="s">
        <v>1611</v>
      </c>
      <c r="D1330" s="1">
        <v>41426.023217592592</v>
      </c>
      <c r="E1330">
        <v>1.5</v>
      </c>
      <c r="F1330">
        <v>0</v>
      </c>
      <c r="G1330">
        <v>-120.8402</v>
      </c>
      <c r="H1330">
        <v>47.836500000000001</v>
      </c>
      <c r="I1330" t="s">
        <v>1666</v>
      </c>
    </row>
    <row r="1331" spans="2:9" x14ac:dyDescent="0.25">
      <c r="B1331" t="s">
        <v>1667</v>
      </c>
      <c r="C1331" t="s">
        <v>1611</v>
      </c>
      <c r="D1331" s="1">
        <v>41426.297175925924</v>
      </c>
      <c r="E1331">
        <v>1</v>
      </c>
      <c r="F1331">
        <v>23.5</v>
      </c>
      <c r="G1331">
        <v>-122.7127</v>
      </c>
      <c r="H1331">
        <v>47.415700000000001</v>
      </c>
      <c r="I1331" t="s">
        <v>1668</v>
      </c>
    </row>
    <row r="1332" spans="2:9" x14ac:dyDescent="0.25">
      <c r="B1332" t="s">
        <v>1669</v>
      </c>
      <c r="C1332" t="s">
        <v>1611</v>
      </c>
      <c r="D1332" s="1">
        <v>41426.462581018517</v>
      </c>
      <c r="E1332">
        <v>2</v>
      </c>
      <c r="F1332">
        <v>12.2</v>
      </c>
      <c r="G1332">
        <v>-122.8463</v>
      </c>
      <c r="H1332">
        <v>47.529299999999999</v>
      </c>
      <c r="I1332" t="s">
        <v>1670</v>
      </c>
    </row>
    <row r="1333" spans="2:9" x14ac:dyDescent="0.25">
      <c r="B1333" t="s">
        <v>1671</v>
      </c>
      <c r="C1333" t="s">
        <v>1611</v>
      </c>
      <c r="D1333" s="1">
        <v>41426.687025462961</v>
      </c>
      <c r="E1333">
        <v>0.7</v>
      </c>
      <c r="F1333">
        <v>15.2</v>
      </c>
      <c r="G1333">
        <v>-122.7187</v>
      </c>
      <c r="H1333">
        <v>47.360500000000002</v>
      </c>
      <c r="I1333" t="s">
        <v>1664</v>
      </c>
    </row>
    <row r="1334" spans="2:9" x14ac:dyDescent="0.25">
      <c r="B1334" t="s">
        <v>1672</v>
      </c>
      <c r="C1334" t="s">
        <v>1611</v>
      </c>
      <c r="D1334" s="1">
        <v>41426.881944444445</v>
      </c>
      <c r="E1334">
        <v>2.4</v>
      </c>
      <c r="F1334">
        <v>0</v>
      </c>
      <c r="G1334">
        <v>-120.5292</v>
      </c>
      <c r="H1334">
        <v>49.393300000000004</v>
      </c>
      <c r="I1334" t="s">
        <v>1622</v>
      </c>
    </row>
    <row r="1335" spans="2:9" x14ac:dyDescent="0.25">
      <c r="B1335" t="s">
        <v>1673</v>
      </c>
      <c r="C1335" t="s">
        <v>1611</v>
      </c>
      <c r="D1335" s="1">
        <v>41427.039131944446</v>
      </c>
      <c r="E1335">
        <v>0</v>
      </c>
      <c r="F1335">
        <v>3.8</v>
      </c>
      <c r="G1335">
        <v>-121.7637</v>
      </c>
      <c r="H1335">
        <v>46.845500000000001</v>
      </c>
      <c r="I1335" t="s">
        <v>1640</v>
      </c>
    </row>
    <row r="1336" spans="2:9" x14ac:dyDescent="0.25">
      <c r="B1336" t="s">
        <v>1674</v>
      </c>
      <c r="C1336" t="s">
        <v>1611</v>
      </c>
      <c r="D1336" s="1">
        <v>41427.887974537036</v>
      </c>
      <c r="E1336">
        <v>2.2999999999999998</v>
      </c>
      <c r="F1336">
        <v>0</v>
      </c>
      <c r="G1336">
        <v>-120.5138</v>
      </c>
      <c r="H1336">
        <v>49.425199999999997</v>
      </c>
      <c r="I1336" t="s">
        <v>1622</v>
      </c>
    </row>
    <row r="1337" spans="2:9" x14ac:dyDescent="0.25">
      <c r="B1337" t="s">
        <v>1675</v>
      </c>
      <c r="C1337" t="s">
        <v>1611</v>
      </c>
      <c r="D1337" s="1">
        <v>41428.118032407408</v>
      </c>
      <c r="E1337">
        <v>1.3</v>
      </c>
      <c r="F1337">
        <v>36.700000000000003</v>
      </c>
      <c r="G1337">
        <v>-123.515</v>
      </c>
      <c r="H1337">
        <v>47.832299999999996</v>
      </c>
      <c r="I1337" t="s">
        <v>1676</v>
      </c>
    </row>
  </sheetData>
  <mergeCells count="1">
    <mergeCell ref="B4:H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9"/>
  <sheetViews>
    <sheetView workbookViewId="0">
      <selection activeCell="M2" sqref="M2"/>
    </sheetView>
  </sheetViews>
  <sheetFormatPr defaultRowHeight="15" x14ac:dyDescent="0.25"/>
  <cols>
    <col min="3" max="3" width="26.28515625" customWidth="1"/>
    <col min="4" max="4" width="11.5703125" bestFit="1" customWidth="1"/>
    <col min="5" max="5" width="14.85546875" bestFit="1" customWidth="1"/>
    <col min="6" max="6" width="11.5703125" bestFit="1" customWidth="1"/>
    <col min="10" max="10" width="4.7109375" customWidth="1"/>
    <col min="11" max="11" width="4.5703125" customWidth="1"/>
    <col min="13" max="13" width="17.140625" bestFit="1" customWidth="1"/>
    <col min="14" max="14" width="11.5703125" customWidth="1"/>
    <col min="15" max="15" width="17" customWidth="1"/>
    <col min="16" max="16" width="12.140625" customWidth="1"/>
  </cols>
  <sheetData>
    <row r="1" spans="1:22" ht="28.5" x14ac:dyDescent="0.45">
      <c r="A1" s="53" t="s">
        <v>1855</v>
      </c>
    </row>
    <row r="2" spans="1:22" ht="21" x14ac:dyDescent="0.35">
      <c r="A2" s="23" t="s">
        <v>1856</v>
      </c>
    </row>
    <row r="3" spans="1:22" ht="21" x14ac:dyDescent="0.35">
      <c r="A3" s="23"/>
    </row>
    <row r="4" spans="1:22" x14ac:dyDescent="0.25">
      <c r="C4" s="100"/>
      <c r="D4" s="100"/>
      <c r="E4" s="101">
        <v>1</v>
      </c>
      <c r="F4" s="102">
        <v>2</v>
      </c>
      <c r="G4" s="103"/>
      <c r="H4" s="102">
        <v>3</v>
      </c>
      <c r="I4" s="103">
        <v>4</v>
      </c>
      <c r="J4" s="100"/>
    </row>
    <row r="5" spans="1:22" ht="21" x14ac:dyDescent="0.35">
      <c r="C5" s="104" t="s">
        <v>1734</v>
      </c>
      <c r="D5" s="100"/>
      <c r="E5" s="100"/>
      <c r="F5" s="100"/>
      <c r="G5" s="100"/>
      <c r="H5" s="100"/>
      <c r="I5" s="100"/>
      <c r="J5" s="100"/>
    </row>
    <row r="7" spans="1:22" s="5" customFormat="1" x14ac:dyDescent="0.25">
      <c r="V7"/>
    </row>
    <row r="8" spans="1:22" ht="15.75" thickBot="1" x14ac:dyDescent="0.3">
      <c r="B8" s="83"/>
      <c r="C8" s="83"/>
      <c r="D8" s="83"/>
      <c r="E8" s="83"/>
      <c r="F8" s="83"/>
      <c r="G8" s="83"/>
      <c r="H8" s="83"/>
      <c r="I8" s="83"/>
      <c r="K8" s="5"/>
      <c r="L8" s="75" t="s">
        <v>1835</v>
      </c>
    </row>
    <row r="9" spans="1:22" ht="18.75" customHeight="1" x14ac:dyDescent="0.35">
      <c r="B9" s="84" t="s">
        <v>1861</v>
      </c>
      <c r="C9" s="85"/>
      <c r="D9" s="86"/>
      <c r="E9" s="86"/>
      <c r="F9" s="86"/>
      <c r="G9" s="86"/>
      <c r="H9" s="86"/>
      <c r="I9" s="87"/>
      <c r="L9" s="70" t="s">
        <v>1768</v>
      </c>
      <c r="M9" s="71"/>
      <c r="N9" s="71"/>
      <c r="O9" s="71"/>
      <c r="P9" s="71"/>
      <c r="Q9" s="71"/>
      <c r="R9" s="72" t="s">
        <v>1767</v>
      </c>
      <c r="S9" s="73"/>
      <c r="T9" s="74"/>
    </row>
    <row r="10" spans="1:22" ht="18.75" customHeight="1" x14ac:dyDescent="0.25">
      <c r="B10" s="78">
        <v>1</v>
      </c>
      <c r="C10" s="79" t="s">
        <v>1862</v>
      </c>
      <c r="D10" s="168" t="s">
        <v>1866</v>
      </c>
      <c r="E10" s="168"/>
      <c r="F10" s="168"/>
      <c r="G10" s="168"/>
      <c r="H10" s="168"/>
      <c r="I10" s="169"/>
      <c r="K10" s="5"/>
      <c r="L10" s="69">
        <v>30</v>
      </c>
      <c r="M10" s="51" t="s">
        <v>1727</v>
      </c>
      <c r="N10" s="51" t="s">
        <v>1728</v>
      </c>
      <c r="R10">
        <v>90</v>
      </c>
      <c r="S10" t="str">
        <f>VLOOKUP(R10,$L$10:$N$13,2,FALSE)</f>
        <v>Hot</v>
      </c>
      <c r="T10" s="8" t="str">
        <f t="shared" ref="T10:T20" si="0">VLOOKUP(R10,$L$10:$N$13,3,FALSE)</f>
        <v>Tank top</v>
      </c>
    </row>
    <row r="11" spans="1:22" ht="15.75" customHeight="1" x14ac:dyDescent="0.25">
      <c r="B11" s="80"/>
      <c r="C11" s="76"/>
      <c r="D11" s="170"/>
      <c r="E11" s="170"/>
      <c r="F11" s="170"/>
      <c r="G11" s="170"/>
      <c r="H11" s="170"/>
      <c r="I11" s="171"/>
      <c r="L11" s="69">
        <v>50</v>
      </c>
      <c r="M11" s="51" t="s">
        <v>1735</v>
      </c>
      <c r="N11" s="51" t="s">
        <v>1729</v>
      </c>
      <c r="R11">
        <v>50</v>
      </c>
      <c r="S11" t="str">
        <f t="shared" ref="S11:S20" si="1">VLOOKUP(R11,$L$10:$N$13,2,FALSE)</f>
        <v>Chilly</v>
      </c>
      <c r="T11" s="8" t="str">
        <f t="shared" si="0"/>
        <v>Jacket</v>
      </c>
    </row>
    <row r="12" spans="1:22" ht="15.75" customHeight="1" x14ac:dyDescent="0.25">
      <c r="B12" s="81"/>
      <c r="C12" s="82"/>
      <c r="D12" s="172"/>
      <c r="E12" s="172"/>
      <c r="F12" s="172"/>
      <c r="G12" s="172"/>
      <c r="H12" s="172"/>
      <c r="I12" s="173"/>
      <c r="L12" s="69">
        <v>65</v>
      </c>
      <c r="M12" s="51" t="s">
        <v>1730</v>
      </c>
      <c r="N12" s="51" t="s">
        <v>1731</v>
      </c>
      <c r="R12">
        <v>65</v>
      </c>
      <c r="S12" t="str">
        <f t="shared" si="1"/>
        <v>Warm</v>
      </c>
      <c r="T12" s="8" t="str">
        <f t="shared" si="0"/>
        <v>T-shirt</v>
      </c>
    </row>
    <row r="13" spans="1:22" ht="15.75" customHeight="1" x14ac:dyDescent="0.25">
      <c r="B13" s="91">
        <v>2</v>
      </c>
      <c r="C13" s="79" t="s">
        <v>1863</v>
      </c>
      <c r="D13" s="174" t="s">
        <v>1867</v>
      </c>
      <c r="E13" s="174"/>
      <c r="F13" s="174"/>
      <c r="G13" s="174"/>
      <c r="H13" s="174"/>
      <c r="I13" s="175"/>
      <c r="L13" s="69">
        <v>90</v>
      </c>
      <c r="M13" s="51" t="s">
        <v>1732</v>
      </c>
      <c r="N13" s="51" t="s">
        <v>1733</v>
      </c>
      <c r="R13">
        <v>30</v>
      </c>
      <c r="S13" t="str">
        <f t="shared" si="1"/>
        <v>Cold</v>
      </c>
      <c r="T13" s="8" t="str">
        <f t="shared" si="0"/>
        <v>Coat</v>
      </c>
    </row>
    <row r="14" spans="1:22" x14ac:dyDescent="0.25">
      <c r="B14" s="92"/>
      <c r="C14" s="83"/>
      <c r="D14" s="176"/>
      <c r="E14" s="176"/>
      <c r="F14" s="176"/>
      <c r="G14" s="176"/>
      <c r="H14" s="176"/>
      <c r="I14" s="177"/>
      <c r="L14" s="7"/>
      <c r="R14">
        <v>65</v>
      </c>
      <c r="S14" t="str">
        <f t="shared" si="1"/>
        <v>Warm</v>
      </c>
      <c r="T14" s="8" t="str">
        <f t="shared" si="0"/>
        <v>T-shirt</v>
      </c>
    </row>
    <row r="15" spans="1:22" ht="15.75" x14ac:dyDescent="0.25">
      <c r="B15" s="93">
        <v>3</v>
      </c>
      <c r="C15" s="94" t="s">
        <v>1864</v>
      </c>
      <c r="D15" s="178" t="s">
        <v>1868</v>
      </c>
      <c r="E15" s="178"/>
      <c r="F15" s="178"/>
      <c r="G15" s="178"/>
      <c r="H15" s="178"/>
      <c r="I15" s="179"/>
      <c r="L15" s="7"/>
      <c r="R15">
        <v>30</v>
      </c>
      <c r="S15" t="str">
        <f t="shared" si="1"/>
        <v>Cold</v>
      </c>
      <c r="T15" s="8" t="str">
        <f t="shared" si="0"/>
        <v>Coat</v>
      </c>
    </row>
    <row r="16" spans="1:22" ht="15.75" x14ac:dyDescent="0.25">
      <c r="B16" s="88">
        <v>4</v>
      </c>
      <c r="C16" s="89" t="s">
        <v>1865</v>
      </c>
      <c r="D16" s="95" t="s">
        <v>1869</v>
      </c>
      <c r="E16" s="83"/>
      <c r="F16" s="83"/>
      <c r="G16" s="83"/>
      <c r="H16" s="83"/>
      <c r="I16" s="90"/>
      <c r="L16" s="7"/>
      <c r="R16">
        <v>30</v>
      </c>
      <c r="S16" t="str">
        <f t="shared" si="1"/>
        <v>Cold</v>
      </c>
      <c r="T16" s="8" t="str">
        <f t="shared" si="0"/>
        <v>Coat</v>
      </c>
    </row>
    <row r="17" spans="2:20" x14ac:dyDescent="0.25">
      <c r="L17" s="7"/>
      <c r="R17">
        <v>90</v>
      </c>
      <c r="S17" t="str">
        <f t="shared" si="1"/>
        <v>Hot</v>
      </c>
      <c r="T17" s="8" t="str">
        <f t="shared" si="0"/>
        <v>Tank top</v>
      </c>
    </row>
    <row r="18" spans="2:20" x14ac:dyDescent="0.25">
      <c r="L18" s="7"/>
      <c r="R18">
        <v>65</v>
      </c>
      <c r="S18" t="str">
        <f t="shared" si="1"/>
        <v>Warm</v>
      </c>
      <c r="T18" s="8" t="str">
        <f t="shared" si="0"/>
        <v>T-shirt</v>
      </c>
    </row>
    <row r="19" spans="2:20" x14ac:dyDescent="0.25">
      <c r="D19" s="83"/>
      <c r="L19" s="7"/>
      <c r="R19">
        <v>50</v>
      </c>
      <c r="S19" t="str">
        <f t="shared" si="1"/>
        <v>Chilly</v>
      </c>
      <c r="T19" s="8" t="str">
        <f t="shared" si="0"/>
        <v>Jacket</v>
      </c>
    </row>
    <row r="20" spans="2:20" ht="21.75" thickBot="1" x14ac:dyDescent="0.4">
      <c r="B20" s="84" t="s">
        <v>1860</v>
      </c>
      <c r="C20" s="97"/>
      <c r="D20" s="97"/>
      <c r="E20" s="97"/>
      <c r="F20" s="97"/>
      <c r="G20" s="98"/>
      <c r="L20" s="43"/>
      <c r="M20" s="28"/>
      <c r="N20" s="28"/>
      <c r="O20" s="28"/>
      <c r="P20" s="28"/>
      <c r="Q20" s="28"/>
      <c r="R20" s="28">
        <v>50</v>
      </c>
      <c r="S20" s="28" t="str">
        <f t="shared" si="1"/>
        <v>Chilly</v>
      </c>
      <c r="T20" s="11" t="str">
        <f t="shared" si="0"/>
        <v>Jacket</v>
      </c>
    </row>
    <row r="21" spans="2:20" ht="21" x14ac:dyDescent="0.35">
      <c r="B21" s="99" t="s">
        <v>1857</v>
      </c>
      <c r="G21" s="77"/>
    </row>
    <row r="22" spans="2:20" ht="21.75" thickBot="1" x14ac:dyDescent="0.4">
      <c r="B22" s="99" t="s">
        <v>1858</v>
      </c>
      <c r="G22" s="77"/>
      <c r="L22" s="75" t="s">
        <v>1836</v>
      </c>
    </row>
    <row r="23" spans="2:20" ht="21" customHeight="1" x14ac:dyDescent="0.25">
      <c r="B23" s="180" t="s">
        <v>1859</v>
      </c>
      <c r="C23" s="181"/>
      <c r="D23" s="181"/>
      <c r="E23" s="181"/>
      <c r="F23" s="181"/>
      <c r="G23" s="182"/>
      <c r="H23" s="96"/>
      <c r="L23" s="40" t="s">
        <v>1769</v>
      </c>
      <c r="M23" s="41"/>
      <c r="N23" s="41"/>
      <c r="O23" s="41"/>
      <c r="P23" s="41"/>
      <c r="Q23" s="41"/>
      <c r="R23" s="52" t="s">
        <v>1766</v>
      </c>
      <c r="S23" s="41"/>
      <c r="T23" s="42"/>
    </row>
    <row r="24" spans="2:20" ht="15" customHeight="1" x14ac:dyDescent="0.25">
      <c r="B24" s="180"/>
      <c r="C24" s="181"/>
      <c r="D24" s="181"/>
      <c r="E24" s="181"/>
      <c r="F24" s="181"/>
      <c r="G24" s="182"/>
      <c r="H24" s="96"/>
      <c r="L24" s="69">
        <v>30</v>
      </c>
      <c r="M24" s="51">
        <v>50</v>
      </c>
      <c r="N24" s="51">
        <v>65</v>
      </c>
      <c r="O24" s="51">
        <v>90</v>
      </c>
      <c r="R24">
        <v>90</v>
      </c>
      <c r="S24" t="str">
        <f t="shared" ref="S24:S34" si="2">HLOOKUP(R24,$L$24:$O$26,2,FALSE)</f>
        <v>Hot</v>
      </c>
      <c r="T24" s="8" t="str">
        <f t="shared" ref="T24:T34" si="3">HLOOKUP(R24,$L$24:$O$26,3,FALSE)</f>
        <v>Tank top</v>
      </c>
    </row>
    <row r="25" spans="2:20" ht="15" customHeight="1" x14ac:dyDescent="0.25">
      <c r="B25" s="180"/>
      <c r="C25" s="181"/>
      <c r="D25" s="181"/>
      <c r="E25" s="181"/>
      <c r="F25" s="181"/>
      <c r="G25" s="182"/>
      <c r="H25" s="96"/>
      <c r="L25" s="69" t="s">
        <v>1727</v>
      </c>
      <c r="M25" s="51" t="s">
        <v>1735</v>
      </c>
      <c r="N25" s="51" t="s">
        <v>1730</v>
      </c>
      <c r="O25" s="51" t="s">
        <v>1732</v>
      </c>
      <c r="R25">
        <v>50</v>
      </c>
      <c r="S25" t="str">
        <f t="shared" si="2"/>
        <v>Chilly</v>
      </c>
      <c r="T25" s="8" t="str">
        <f t="shared" si="3"/>
        <v>Jacket</v>
      </c>
    </row>
    <row r="26" spans="2:20" ht="15" customHeight="1" x14ac:dyDescent="0.25">
      <c r="B26" s="183"/>
      <c r="C26" s="184"/>
      <c r="D26" s="184"/>
      <c r="E26" s="184"/>
      <c r="F26" s="184"/>
      <c r="G26" s="185"/>
      <c r="H26" s="96"/>
      <c r="L26" s="69" t="s">
        <v>1728</v>
      </c>
      <c r="M26" s="51" t="s">
        <v>1729</v>
      </c>
      <c r="N26" s="51" t="s">
        <v>1731</v>
      </c>
      <c r="O26" s="51" t="s">
        <v>1733</v>
      </c>
      <c r="R26">
        <v>65</v>
      </c>
      <c r="S26" t="str">
        <f t="shared" si="2"/>
        <v>Warm</v>
      </c>
      <c r="T26" s="8" t="str">
        <f t="shared" si="3"/>
        <v>T-shirt</v>
      </c>
    </row>
    <row r="27" spans="2:20" ht="15" customHeight="1" x14ac:dyDescent="0.25">
      <c r="B27" s="96"/>
      <c r="C27" s="96"/>
      <c r="D27" s="96"/>
      <c r="E27" s="96"/>
      <c r="F27" s="96"/>
      <c r="G27" s="96"/>
      <c r="H27" s="96"/>
      <c r="L27" s="7"/>
      <c r="R27">
        <v>30</v>
      </c>
      <c r="S27" t="str">
        <f t="shared" si="2"/>
        <v>Cold</v>
      </c>
      <c r="T27" s="8" t="str">
        <f t="shared" si="3"/>
        <v>Coat</v>
      </c>
    </row>
    <row r="28" spans="2:20" ht="15" customHeight="1" x14ac:dyDescent="0.25">
      <c r="L28" s="7"/>
      <c r="R28">
        <v>65</v>
      </c>
      <c r="S28" t="str">
        <f t="shared" si="2"/>
        <v>Warm</v>
      </c>
      <c r="T28" s="8" t="str">
        <f t="shared" si="3"/>
        <v>T-shirt</v>
      </c>
    </row>
    <row r="29" spans="2:20" ht="15" customHeight="1" x14ac:dyDescent="0.25">
      <c r="L29" s="7"/>
      <c r="R29">
        <v>30</v>
      </c>
      <c r="S29" t="str">
        <f t="shared" si="2"/>
        <v>Cold</v>
      </c>
      <c r="T29" s="8" t="str">
        <f t="shared" si="3"/>
        <v>Coat</v>
      </c>
    </row>
    <row r="30" spans="2:20" x14ac:dyDescent="0.25">
      <c r="L30" s="7"/>
      <c r="R30">
        <v>30</v>
      </c>
      <c r="S30" t="str">
        <f t="shared" si="2"/>
        <v>Cold</v>
      </c>
      <c r="T30" s="8" t="str">
        <f t="shared" si="3"/>
        <v>Coat</v>
      </c>
    </row>
    <row r="31" spans="2:20" x14ac:dyDescent="0.25">
      <c r="L31" s="7"/>
      <c r="R31">
        <v>90</v>
      </c>
      <c r="S31" t="str">
        <f t="shared" si="2"/>
        <v>Hot</v>
      </c>
      <c r="T31" s="8" t="str">
        <f t="shared" si="3"/>
        <v>Tank top</v>
      </c>
    </row>
    <row r="32" spans="2:20" x14ac:dyDescent="0.25">
      <c r="L32" s="7"/>
      <c r="R32">
        <v>65</v>
      </c>
      <c r="S32" t="str">
        <f t="shared" si="2"/>
        <v>Warm</v>
      </c>
      <c r="T32" s="8" t="str">
        <f t="shared" si="3"/>
        <v>T-shirt</v>
      </c>
    </row>
    <row r="33" spans="12:20" x14ac:dyDescent="0.25">
      <c r="L33" s="7"/>
      <c r="R33">
        <v>50</v>
      </c>
      <c r="S33" t="str">
        <f t="shared" si="2"/>
        <v>Chilly</v>
      </c>
      <c r="T33" s="8" t="str">
        <f t="shared" si="3"/>
        <v>Jacket</v>
      </c>
    </row>
    <row r="34" spans="12:20" ht="15.75" thickBot="1" x14ac:dyDescent="0.3">
      <c r="L34" s="43"/>
      <c r="M34" s="28"/>
      <c r="N34" s="28"/>
      <c r="O34" s="28"/>
      <c r="P34" s="28"/>
      <c r="Q34" s="28"/>
      <c r="R34" s="28">
        <v>50</v>
      </c>
      <c r="S34" s="28" t="str">
        <f t="shared" si="2"/>
        <v>Chilly</v>
      </c>
      <c r="T34" s="11" t="str">
        <f t="shared" si="3"/>
        <v>Jacket</v>
      </c>
    </row>
    <row r="36" spans="12:20" ht="15.75" thickBot="1" x14ac:dyDescent="0.3">
      <c r="L36" s="75" t="s">
        <v>1837</v>
      </c>
    </row>
    <row r="37" spans="12:20" x14ac:dyDescent="0.25">
      <c r="L37" s="18" t="s">
        <v>1809</v>
      </c>
      <c r="M37" s="44" t="s">
        <v>1810</v>
      </c>
      <c r="N37" s="20" t="s">
        <v>1811</v>
      </c>
      <c r="O37" s="49" t="s">
        <v>1812</v>
      </c>
      <c r="P37" s="45">
        <v>574</v>
      </c>
      <c r="Q37" s="2" t="s">
        <v>1828</v>
      </c>
    </row>
    <row r="38" spans="12:20" ht="15.75" thickBot="1" x14ac:dyDescent="0.3">
      <c r="L38" s="7">
        <v>574</v>
      </c>
      <c r="M38" t="s">
        <v>1797</v>
      </c>
      <c r="N38" s="46">
        <v>79331</v>
      </c>
      <c r="O38" s="50" t="s">
        <v>1813</v>
      </c>
      <c r="P38" s="48">
        <f>VLOOKUP(P37,$L$38:$N$49,3,FALSE)</f>
        <v>79331</v>
      </c>
    </row>
    <row r="39" spans="12:20" x14ac:dyDescent="0.25">
      <c r="L39" s="7">
        <v>299</v>
      </c>
      <c r="M39" t="s">
        <v>1798</v>
      </c>
      <c r="N39" s="46">
        <v>84020</v>
      </c>
      <c r="P39" s="8"/>
    </row>
    <row r="40" spans="12:20" x14ac:dyDescent="0.25">
      <c r="L40" s="7">
        <v>677</v>
      </c>
      <c r="M40" t="s">
        <v>1799</v>
      </c>
      <c r="N40" s="46">
        <v>80293</v>
      </c>
      <c r="P40" s="8"/>
    </row>
    <row r="41" spans="12:20" x14ac:dyDescent="0.25">
      <c r="L41" s="7">
        <v>157</v>
      </c>
      <c r="M41" t="s">
        <v>1800</v>
      </c>
      <c r="N41" s="46">
        <v>95627</v>
      </c>
      <c r="P41" s="8"/>
    </row>
    <row r="42" spans="12:20" x14ac:dyDescent="0.25">
      <c r="L42" s="7">
        <v>475</v>
      </c>
      <c r="M42" t="s">
        <v>1801</v>
      </c>
      <c r="N42" s="46">
        <v>55625</v>
      </c>
      <c r="P42" s="8"/>
    </row>
    <row r="43" spans="12:20" x14ac:dyDescent="0.25">
      <c r="L43" s="7">
        <v>698</v>
      </c>
      <c r="M43" t="s">
        <v>1802</v>
      </c>
      <c r="N43" s="46">
        <v>56869</v>
      </c>
      <c r="P43" s="8"/>
    </row>
    <row r="44" spans="12:20" x14ac:dyDescent="0.25">
      <c r="L44" s="7">
        <v>848</v>
      </c>
      <c r="M44" t="s">
        <v>1803</v>
      </c>
      <c r="N44" s="46">
        <v>65625</v>
      </c>
      <c r="P44" s="8"/>
    </row>
    <row r="45" spans="12:20" x14ac:dyDescent="0.25">
      <c r="L45" s="7">
        <v>888</v>
      </c>
      <c r="M45" t="s">
        <v>1804</v>
      </c>
      <c r="N45" s="46">
        <v>63409</v>
      </c>
      <c r="P45" s="8"/>
    </row>
    <row r="46" spans="12:20" x14ac:dyDescent="0.25">
      <c r="L46" s="7">
        <v>699</v>
      </c>
      <c r="M46" t="s">
        <v>1805</v>
      </c>
      <c r="N46" s="46">
        <v>99760</v>
      </c>
      <c r="P46" s="8"/>
    </row>
    <row r="47" spans="12:20" x14ac:dyDescent="0.25">
      <c r="L47" s="7">
        <v>651</v>
      </c>
      <c r="M47" t="s">
        <v>1806</v>
      </c>
      <c r="N47" s="46">
        <v>78403</v>
      </c>
      <c r="P47" s="8"/>
    </row>
    <row r="48" spans="12:20" x14ac:dyDescent="0.25">
      <c r="L48" s="7">
        <v>66</v>
      </c>
      <c r="M48" t="s">
        <v>1807</v>
      </c>
      <c r="N48" s="46">
        <v>81516</v>
      </c>
      <c r="P48" s="8"/>
    </row>
    <row r="49" spans="12:16" ht="15.75" thickBot="1" x14ac:dyDescent="0.3">
      <c r="L49" s="43">
        <v>201</v>
      </c>
      <c r="M49" s="28" t="s">
        <v>1808</v>
      </c>
      <c r="N49" s="47">
        <v>92376</v>
      </c>
      <c r="O49" s="28"/>
      <c r="P49" s="11"/>
    </row>
  </sheetData>
  <mergeCells count="4">
    <mergeCell ref="D10:I12"/>
    <mergeCell ref="D13:I14"/>
    <mergeCell ref="D15:I15"/>
    <mergeCell ref="B23:G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
  <sheetViews>
    <sheetView workbookViewId="0">
      <selection activeCell="G10" sqref="G10"/>
    </sheetView>
  </sheetViews>
  <sheetFormatPr defaultRowHeight="15" x14ac:dyDescent="0.25"/>
  <cols>
    <col min="1" max="1" width="14.28515625" style="12" bestFit="1" customWidth="1"/>
    <col min="2" max="2" width="51.7109375" style="29" customWidth="1"/>
    <col min="3" max="3" width="6.140625" style="29" customWidth="1"/>
    <col min="4" max="4" width="22" bestFit="1" customWidth="1"/>
    <col min="5" max="5" width="7.42578125" bestFit="1" customWidth="1"/>
    <col min="6" max="6" width="4.85546875" bestFit="1" customWidth="1"/>
    <col min="7" max="7" width="20" bestFit="1" customWidth="1"/>
  </cols>
  <sheetData>
    <row r="1" spans="1:7" ht="28.5" x14ac:dyDescent="0.45">
      <c r="A1" s="53" t="s">
        <v>1855</v>
      </c>
    </row>
    <row r="2" spans="1:7" ht="21" x14ac:dyDescent="0.35">
      <c r="A2" s="23" t="s">
        <v>1870</v>
      </c>
    </row>
    <row r="4" spans="1:7" ht="21" x14ac:dyDescent="0.35">
      <c r="A4" s="31" t="s">
        <v>1819</v>
      </c>
      <c r="B4" s="32" t="s">
        <v>1820</v>
      </c>
      <c r="C4" s="33"/>
      <c r="D4" s="122" t="s">
        <v>1829</v>
      </c>
      <c r="E4" s="122"/>
      <c r="F4" s="34"/>
      <c r="G4" s="31" t="s">
        <v>1821</v>
      </c>
    </row>
    <row r="5" spans="1:7" x14ac:dyDescent="0.25">
      <c r="A5" s="12" t="s">
        <v>1814</v>
      </c>
      <c r="B5" s="30" t="s">
        <v>1770</v>
      </c>
      <c r="C5" s="30"/>
      <c r="D5" t="s">
        <v>1774</v>
      </c>
      <c r="E5" t="s">
        <v>1775</v>
      </c>
      <c r="G5" t="str">
        <f>CONCATENATE(D5,E5)</f>
        <v>THANKSGIVING</v>
      </c>
    </row>
    <row r="6" spans="1:7" ht="30" x14ac:dyDescent="0.25">
      <c r="A6" s="12" t="s">
        <v>1815</v>
      </c>
      <c r="B6" s="29" t="s">
        <v>1771</v>
      </c>
      <c r="D6" t="s">
        <v>1773</v>
      </c>
      <c r="G6" t="str">
        <f>LEFT(D6,6)</f>
        <v>THANKS</v>
      </c>
    </row>
    <row r="7" spans="1:7" ht="30" x14ac:dyDescent="0.25">
      <c r="A7" s="12" t="s">
        <v>1816</v>
      </c>
      <c r="B7" s="29" t="s">
        <v>1772</v>
      </c>
      <c r="D7" t="s">
        <v>1773</v>
      </c>
      <c r="G7" t="str">
        <f>RIGHT(D7,6)</f>
        <v>GIVING</v>
      </c>
    </row>
    <row r="8" spans="1:7" ht="60" x14ac:dyDescent="0.25">
      <c r="A8" s="12" t="s">
        <v>1817</v>
      </c>
      <c r="B8" s="29" t="s">
        <v>1830</v>
      </c>
      <c r="D8" t="s">
        <v>1773</v>
      </c>
      <c r="G8" t="str">
        <f>MID(D8,2,4)</f>
        <v>HANK</v>
      </c>
    </row>
    <row r="9" spans="1:7" ht="67.5" customHeight="1" x14ac:dyDescent="0.25">
      <c r="A9" s="12" t="s">
        <v>1818</v>
      </c>
      <c r="B9" s="29" t="s">
        <v>1778</v>
      </c>
      <c r="D9" t="s">
        <v>1776</v>
      </c>
      <c r="E9" t="s">
        <v>1777</v>
      </c>
      <c r="G9" t="str">
        <f>REPLACE(D9,5,6,E9)</f>
        <v>The ham tastes good.</v>
      </c>
    </row>
  </sheetData>
  <mergeCells count="1">
    <mergeCell ref="D4:E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workbookViewId="0">
      <selection activeCell="J36" sqref="J36"/>
    </sheetView>
  </sheetViews>
  <sheetFormatPr defaultRowHeight="15" outlineLevelRow="2" x14ac:dyDescent="0.25"/>
  <cols>
    <col min="3" max="3" width="14.28515625" style="17" bestFit="1" customWidth="1"/>
    <col min="5" max="5" width="15.140625" bestFit="1" customWidth="1"/>
    <col min="6" max="6" width="56.5703125" customWidth="1"/>
    <col min="10" max="10" width="18.5703125" customWidth="1"/>
  </cols>
  <sheetData>
    <row r="1" spans="1:10" ht="28.5" x14ac:dyDescent="0.45">
      <c r="A1" s="53" t="s">
        <v>1871</v>
      </c>
    </row>
    <row r="2" spans="1:10" ht="21" x14ac:dyDescent="0.35">
      <c r="A2" s="23" t="s">
        <v>1872</v>
      </c>
    </row>
    <row r="3" spans="1:10" ht="21" x14ac:dyDescent="0.35">
      <c r="A3" s="23"/>
    </row>
    <row r="4" spans="1:10" ht="27.75" customHeight="1" thickBot="1" x14ac:dyDescent="0.3">
      <c r="A4" s="190" t="s">
        <v>1873</v>
      </c>
      <c r="B4" s="190"/>
      <c r="C4" s="190"/>
    </row>
    <row r="5" spans="1:10" ht="15.75" thickBot="1" x14ac:dyDescent="0.3">
      <c r="A5" s="13" t="s">
        <v>1752</v>
      </c>
      <c r="B5" s="13" t="s">
        <v>1822</v>
      </c>
      <c r="C5" s="35" t="s">
        <v>1736</v>
      </c>
      <c r="E5" s="191" t="s">
        <v>1874</v>
      </c>
      <c r="F5" s="192"/>
    </row>
    <row r="6" spans="1:10" outlineLevel="2" x14ac:dyDescent="0.25">
      <c r="A6" t="s">
        <v>1740</v>
      </c>
      <c r="B6">
        <v>2014</v>
      </c>
      <c r="C6" s="17">
        <v>144053</v>
      </c>
      <c r="E6" s="105" t="s">
        <v>1749</v>
      </c>
      <c r="F6" s="106" t="s">
        <v>1751</v>
      </c>
    </row>
    <row r="7" spans="1:10" outlineLevel="2" x14ac:dyDescent="0.25">
      <c r="A7" t="s">
        <v>1740</v>
      </c>
      <c r="B7">
        <v>2015</v>
      </c>
      <c r="C7" s="17">
        <v>358283</v>
      </c>
      <c r="E7" s="186" t="s">
        <v>1750</v>
      </c>
      <c r="F7" s="187"/>
      <c r="G7" s="36"/>
      <c r="H7" s="36"/>
      <c r="I7" s="36"/>
      <c r="J7" s="36"/>
    </row>
    <row r="8" spans="1:10" outlineLevel="2" x14ac:dyDescent="0.25">
      <c r="A8" t="s">
        <v>1740</v>
      </c>
      <c r="B8">
        <v>2016</v>
      </c>
      <c r="C8" s="17">
        <v>117864</v>
      </c>
      <c r="E8" s="186"/>
      <c r="F8" s="187"/>
      <c r="G8" s="36"/>
      <c r="H8" s="36"/>
      <c r="I8" s="36"/>
      <c r="J8" s="36"/>
    </row>
    <row r="9" spans="1:10" outlineLevel="1" x14ac:dyDescent="0.25">
      <c r="A9" s="12" t="s">
        <v>1753</v>
      </c>
      <c r="C9" s="17">
        <f>SUBTOTAL(9,C6:C8)</f>
        <v>620200</v>
      </c>
      <c r="E9" s="186"/>
      <c r="F9" s="187"/>
      <c r="G9" s="36"/>
      <c r="H9" s="36"/>
      <c r="I9" s="36"/>
      <c r="J9" s="36"/>
    </row>
    <row r="10" spans="1:10" outlineLevel="2" x14ac:dyDescent="0.25">
      <c r="A10" t="s">
        <v>1744</v>
      </c>
      <c r="B10">
        <v>2014</v>
      </c>
      <c r="C10" s="17">
        <v>174821</v>
      </c>
      <c r="E10" s="186"/>
      <c r="F10" s="187"/>
      <c r="G10" s="36"/>
      <c r="H10" s="36"/>
      <c r="I10" s="36"/>
      <c r="J10" s="36"/>
    </row>
    <row r="11" spans="1:10" ht="15.75" outlineLevel="2" thickBot="1" x14ac:dyDescent="0.3">
      <c r="A11" t="s">
        <v>1744</v>
      </c>
      <c r="B11">
        <v>2015</v>
      </c>
      <c r="C11" s="17">
        <v>228732</v>
      </c>
      <c r="E11" s="188"/>
      <c r="F11" s="189"/>
      <c r="G11" s="36"/>
      <c r="H11" s="36"/>
      <c r="I11" s="36"/>
      <c r="J11" s="36"/>
    </row>
    <row r="12" spans="1:10" outlineLevel="2" x14ac:dyDescent="0.25">
      <c r="A12" t="s">
        <v>1744</v>
      </c>
      <c r="B12">
        <v>2016</v>
      </c>
      <c r="C12" s="17">
        <v>197316</v>
      </c>
      <c r="F12" s="36"/>
      <c r="G12" s="36"/>
      <c r="H12" s="36"/>
      <c r="I12" s="36"/>
      <c r="J12" s="36"/>
    </row>
    <row r="13" spans="1:10" outlineLevel="1" x14ac:dyDescent="0.25">
      <c r="A13" s="12" t="s">
        <v>1754</v>
      </c>
      <c r="C13" s="17">
        <f>SUBTOTAL(9,C10:C12)</f>
        <v>600869</v>
      </c>
      <c r="F13" s="36"/>
      <c r="G13" s="36"/>
      <c r="H13" s="36"/>
      <c r="I13" s="36"/>
      <c r="J13" s="36"/>
    </row>
    <row r="14" spans="1:10" outlineLevel="2" x14ac:dyDescent="0.25">
      <c r="A14" t="s">
        <v>1748</v>
      </c>
      <c r="B14">
        <v>2014</v>
      </c>
      <c r="C14" s="17">
        <v>354390</v>
      </c>
    </row>
    <row r="15" spans="1:10" outlineLevel="2" x14ac:dyDescent="0.25">
      <c r="A15" t="s">
        <v>1748</v>
      </c>
      <c r="B15">
        <v>2016</v>
      </c>
      <c r="C15" s="17">
        <v>239684</v>
      </c>
    </row>
    <row r="16" spans="1:10" outlineLevel="2" x14ac:dyDescent="0.25">
      <c r="A16" t="s">
        <v>1748</v>
      </c>
      <c r="B16">
        <v>2015</v>
      </c>
      <c r="C16" s="17">
        <v>436912</v>
      </c>
    </row>
    <row r="17" spans="1:3" outlineLevel="1" x14ac:dyDescent="0.25">
      <c r="A17" s="12" t="s">
        <v>1755</v>
      </c>
      <c r="C17" s="17">
        <f>SUBTOTAL(9,C14:C16)</f>
        <v>1030986</v>
      </c>
    </row>
    <row r="18" spans="1:3" outlineLevel="2" x14ac:dyDescent="0.25">
      <c r="A18" t="s">
        <v>1738</v>
      </c>
      <c r="B18">
        <v>2016</v>
      </c>
      <c r="C18" s="17">
        <v>74871</v>
      </c>
    </row>
    <row r="19" spans="1:3" outlineLevel="2" x14ac:dyDescent="0.25">
      <c r="A19" t="s">
        <v>1738</v>
      </c>
      <c r="B19">
        <v>2015</v>
      </c>
      <c r="C19" s="17">
        <v>340774</v>
      </c>
    </row>
    <row r="20" spans="1:3" outlineLevel="2" x14ac:dyDescent="0.25">
      <c r="A20" t="s">
        <v>1738</v>
      </c>
      <c r="B20">
        <v>2014</v>
      </c>
      <c r="C20" s="17">
        <v>150785</v>
      </c>
    </row>
    <row r="21" spans="1:3" outlineLevel="1" x14ac:dyDescent="0.25">
      <c r="A21" s="12" t="s">
        <v>1756</v>
      </c>
      <c r="C21" s="17">
        <f>SUBTOTAL(9,C18:C20)</f>
        <v>566430</v>
      </c>
    </row>
    <row r="22" spans="1:3" outlineLevel="2" x14ac:dyDescent="0.25">
      <c r="A22" t="s">
        <v>1737</v>
      </c>
      <c r="B22">
        <v>2015</v>
      </c>
      <c r="C22" s="17">
        <v>341696</v>
      </c>
    </row>
    <row r="23" spans="1:3" outlineLevel="2" x14ac:dyDescent="0.25">
      <c r="A23" t="s">
        <v>1737</v>
      </c>
      <c r="B23">
        <v>2016</v>
      </c>
      <c r="C23" s="17">
        <v>376274</v>
      </c>
    </row>
    <row r="24" spans="1:3" outlineLevel="2" x14ac:dyDescent="0.25">
      <c r="A24" t="s">
        <v>1737</v>
      </c>
      <c r="B24">
        <v>2014</v>
      </c>
      <c r="C24" s="17">
        <v>336779</v>
      </c>
    </row>
    <row r="25" spans="1:3" outlineLevel="1" x14ac:dyDescent="0.25">
      <c r="A25" s="12" t="s">
        <v>1757</v>
      </c>
      <c r="C25" s="17">
        <f>SUBTOTAL(9,C22:C24)</f>
        <v>1054749</v>
      </c>
    </row>
    <row r="26" spans="1:3" outlineLevel="2" x14ac:dyDescent="0.25">
      <c r="A26" t="s">
        <v>1743</v>
      </c>
      <c r="B26">
        <v>2014</v>
      </c>
      <c r="C26" s="17">
        <v>470535</v>
      </c>
    </row>
    <row r="27" spans="1:3" outlineLevel="2" x14ac:dyDescent="0.25">
      <c r="A27" t="s">
        <v>1743</v>
      </c>
      <c r="B27">
        <v>2016</v>
      </c>
      <c r="C27" s="17">
        <v>449014</v>
      </c>
    </row>
    <row r="28" spans="1:3" outlineLevel="2" x14ac:dyDescent="0.25">
      <c r="A28" t="s">
        <v>1743</v>
      </c>
      <c r="B28">
        <v>2015</v>
      </c>
      <c r="C28" s="17">
        <v>353634</v>
      </c>
    </row>
    <row r="29" spans="1:3" outlineLevel="1" x14ac:dyDescent="0.25">
      <c r="A29" s="12" t="s">
        <v>1758</v>
      </c>
      <c r="C29" s="17">
        <f>SUBTOTAL(9,C26:C28)</f>
        <v>1273183</v>
      </c>
    </row>
    <row r="30" spans="1:3" outlineLevel="2" x14ac:dyDescent="0.25">
      <c r="A30" t="s">
        <v>1742</v>
      </c>
      <c r="B30">
        <v>2014</v>
      </c>
      <c r="C30" s="17">
        <v>377321</v>
      </c>
    </row>
    <row r="31" spans="1:3" outlineLevel="2" x14ac:dyDescent="0.25">
      <c r="A31" t="s">
        <v>1742</v>
      </c>
      <c r="B31">
        <v>2016</v>
      </c>
      <c r="C31" s="17">
        <v>172783</v>
      </c>
    </row>
    <row r="32" spans="1:3" outlineLevel="2" x14ac:dyDescent="0.25">
      <c r="A32" t="s">
        <v>1742</v>
      </c>
      <c r="B32">
        <v>2015</v>
      </c>
      <c r="C32" s="17">
        <v>202629</v>
      </c>
    </row>
    <row r="33" spans="1:3" outlineLevel="1" x14ac:dyDescent="0.25">
      <c r="A33" s="12" t="s">
        <v>1759</v>
      </c>
      <c r="C33" s="17">
        <f>SUBTOTAL(9,C30:C32)</f>
        <v>752733</v>
      </c>
    </row>
    <row r="34" spans="1:3" outlineLevel="2" x14ac:dyDescent="0.25">
      <c r="A34" t="s">
        <v>1739</v>
      </c>
      <c r="B34">
        <v>2015</v>
      </c>
      <c r="C34" s="17">
        <v>172480</v>
      </c>
    </row>
    <row r="35" spans="1:3" outlineLevel="2" x14ac:dyDescent="0.25">
      <c r="A35" t="s">
        <v>1739</v>
      </c>
      <c r="B35">
        <v>2016</v>
      </c>
      <c r="C35" s="17">
        <v>357536</v>
      </c>
    </row>
    <row r="36" spans="1:3" outlineLevel="2" x14ac:dyDescent="0.25">
      <c r="A36" t="s">
        <v>1739</v>
      </c>
      <c r="B36">
        <v>2014</v>
      </c>
      <c r="C36" s="17">
        <v>143503</v>
      </c>
    </row>
    <row r="37" spans="1:3" outlineLevel="1" x14ac:dyDescent="0.25">
      <c r="A37" s="12" t="s">
        <v>1760</v>
      </c>
      <c r="C37" s="17">
        <f>SUBTOTAL(9,C34:C36)</f>
        <v>673519</v>
      </c>
    </row>
    <row r="38" spans="1:3" outlineLevel="2" x14ac:dyDescent="0.25">
      <c r="A38" t="s">
        <v>1741</v>
      </c>
      <c r="B38">
        <v>2014</v>
      </c>
      <c r="C38" s="17">
        <v>199901</v>
      </c>
    </row>
    <row r="39" spans="1:3" outlineLevel="2" x14ac:dyDescent="0.25">
      <c r="A39" t="s">
        <v>1741</v>
      </c>
      <c r="B39">
        <v>2015</v>
      </c>
      <c r="C39" s="17">
        <v>314523</v>
      </c>
    </row>
    <row r="40" spans="1:3" outlineLevel="2" x14ac:dyDescent="0.25">
      <c r="A40" t="s">
        <v>1741</v>
      </c>
      <c r="B40">
        <v>2016</v>
      </c>
      <c r="C40" s="17">
        <v>123982</v>
      </c>
    </row>
    <row r="41" spans="1:3" outlineLevel="1" x14ac:dyDescent="0.25">
      <c r="A41" s="12" t="s">
        <v>1761</v>
      </c>
      <c r="C41" s="17">
        <f>SUBTOTAL(9,C38:C40)</f>
        <v>638406</v>
      </c>
    </row>
    <row r="42" spans="1:3" outlineLevel="2" x14ac:dyDescent="0.25">
      <c r="A42" t="s">
        <v>1747</v>
      </c>
      <c r="B42">
        <v>2014</v>
      </c>
      <c r="C42" s="17">
        <v>302813</v>
      </c>
    </row>
    <row r="43" spans="1:3" outlineLevel="2" x14ac:dyDescent="0.25">
      <c r="A43" t="s">
        <v>1747</v>
      </c>
      <c r="B43">
        <v>2015</v>
      </c>
      <c r="C43" s="17">
        <v>494496</v>
      </c>
    </row>
    <row r="44" spans="1:3" outlineLevel="2" x14ac:dyDescent="0.25">
      <c r="A44" t="s">
        <v>1747</v>
      </c>
      <c r="B44">
        <v>2016</v>
      </c>
      <c r="C44" s="17">
        <v>465071</v>
      </c>
    </row>
    <row r="45" spans="1:3" outlineLevel="1" x14ac:dyDescent="0.25">
      <c r="A45" s="12" t="s">
        <v>1762</v>
      </c>
      <c r="C45" s="17">
        <f>SUBTOTAL(9,C42:C44)</f>
        <v>1262380</v>
      </c>
    </row>
    <row r="46" spans="1:3" outlineLevel="2" x14ac:dyDescent="0.25">
      <c r="A46" t="s">
        <v>1746</v>
      </c>
      <c r="B46">
        <v>2016</v>
      </c>
      <c r="C46" s="17">
        <v>99092</v>
      </c>
    </row>
    <row r="47" spans="1:3" outlineLevel="2" x14ac:dyDescent="0.25">
      <c r="A47" t="s">
        <v>1746</v>
      </c>
      <c r="B47">
        <v>2014</v>
      </c>
      <c r="C47" s="17">
        <v>82986</v>
      </c>
    </row>
    <row r="48" spans="1:3" outlineLevel="2" x14ac:dyDescent="0.25">
      <c r="A48" t="s">
        <v>1746</v>
      </c>
      <c r="B48">
        <v>2015</v>
      </c>
      <c r="C48" s="17">
        <v>208282</v>
      </c>
    </row>
    <row r="49" spans="1:3" outlineLevel="1" x14ac:dyDescent="0.25">
      <c r="A49" s="12" t="s">
        <v>1763</v>
      </c>
      <c r="C49" s="17">
        <f>SUBTOTAL(9,C46:C48)</f>
        <v>390360</v>
      </c>
    </row>
    <row r="50" spans="1:3" outlineLevel="2" x14ac:dyDescent="0.25">
      <c r="A50" t="s">
        <v>1745</v>
      </c>
      <c r="B50">
        <v>2015</v>
      </c>
      <c r="C50" s="17">
        <v>467283</v>
      </c>
    </row>
    <row r="51" spans="1:3" outlineLevel="2" x14ac:dyDescent="0.25">
      <c r="A51" t="s">
        <v>1745</v>
      </c>
      <c r="B51">
        <v>2014</v>
      </c>
      <c r="C51" s="17">
        <v>462737</v>
      </c>
    </row>
    <row r="52" spans="1:3" outlineLevel="2" x14ac:dyDescent="0.25">
      <c r="A52" t="s">
        <v>1745</v>
      </c>
      <c r="B52">
        <v>2016</v>
      </c>
      <c r="C52" s="17">
        <v>435519</v>
      </c>
    </row>
    <row r="53" spans="1:3" outlineLevel="1" x14ac:dyDescent="0.25">
      <c r="A53" s="12" t="s">
        <v>1764</v>
      </c>
      <c r="C53" s="17">
        <f>SUBTOTAL(9,C50:C52)</f>
        <v>1365539</v>
      </c>
    </row>
    <row r="54" spans="1:3" x14ac:dyDescent="0.25">
      <c r="A54" s="12" t="s">
        <v>1765</v>
      </c>
      <c r="C54" s="17">
        <f>SUBTOTAL(9,C6:C52)</f>
        <v>10229354</v>
      </c>
    </row>
  </sheetData>
  <sortState xmlns:xlrd2="http://schemas.microsoft.com/office/spreadsheetml/2017/richdata2" ref="A2:C37">
    <sortCondition ref="A2:A37"/>
  </sortState>
  <mergeCells count="3">
    <mergeCell ref="E7:F11"/>
    <mergeCell ref="A4:C4"/>
    <mergeCell ref="E5: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workbookViewId="0">
      <selection activeCell="J34" sqref="J34"/>
    </sheetView>
  </sheetViews>
  <sheetFormatPr defaultRowHeight="15" x14ac:dyDescent="0.25"/>
  <cols>
    <col min="3" max="3" width="14.28515625" style="17" bestFit="1" customWidth="1"/>
    <col min="6" max="6" width="15.140625" bestFit="1" customWidth="1"/>
    <col min="10" max="10" width="18.5703125" customWidth="1"/>
  </cols>
  <sheetData>
    <row r="1" spans="1:10" x14ac:dyDescent="0.25">
      <c r="A1" s="13" t="s">
        <v>1752</v>
      </c>
      <c r="B1" s="13" t="s">
        <v>1822</v>
      </c>
      <c r="C1" s="35" t="s">
        <v>1736</v>
      </c>
    </row>
    <row r="2" spans="1:10" x14ac:dyDescent="0.25">
      <c r="A2" t="s">
        <v>1740</v>
      </c>
      <c r="B2">
        <v>2014</v>
      </c>
      <c r="C2" s="17">
        <v>144053</v>
      </c>
    </row>
    <row r="3" spans="1:10" x14ac:dyDescent="0.25">
      <c r="A3" t="s">
        <v>1740</v>
      </c>
      <c r="B3">
        <v>2015</v>
      </c>
      <c r="C3" s="17">
        <v>358283</v>
      </c>
      <c r="F3" s="36"/>
      <c r="G3" s="36"/>
      <c r="H3" s="36"/>
      <c r="I3" s="36"/>
      <c r="J3" s="36"/>
    </row>
    <row r="4" spans="1:10" x14ac:dyDescent="0.25">
      <c r="A4" t="s">
        <v>1740</v>
      </c>
      <c r="B4">
        <v>2016</v>
      </c>
      <c r="C4" s="17">
        <v>117864</v>
      </c>
      <c r="F4" s="36"/>
      <c r="G4" s="36"/>
      <c r="H4" s="36"/>
      <c r="I4" s="36"/>
      <c r="J4" s="36"/>
    </row>
    <row r="5" spans="1:10" x14ac:dyDescent="0.25">
      <c r="A5" t="s">
        <v>1744</v>
      </c>
      <c r="B5">
        <v>2014</v>
      </c>
      <c r="C5" s="17">
        <v>174821</v>
      </c>
      <c r="F5" s="36"/>
      <c r="G5" s="36"/>
      <c r="H5" s="36"/>
      <c r="I5" s="36"/>
      <c r="J5" s="36"/>
    </row>
    <row r="6" spans="1:10" x14ac:dyDescent="0.25">
      <c r="A6" t="s">
        <v>1744</v>
      </c>
      <c r="B6">
        <v>2015</v>
      </c>
      <c r="C6" s="17">
        <v>228732</v>
      </c>
      <c r="F6" s="36"/>
      <c r="G6" s="36"/>
      <c r="H6" s="36"/>
      <c r="I6" s="36"/>
      <c r="J6" s="36"/>
    </row>
    <row r="7" spans="1:10" x14ac:dyDescent="0.25">
      <c r="A7" t="s">
        <v>1744</v>
      </c>
      <c r="B7">
        <v>2016</v>
      </c>
      <c r="C7" s="17">
        <v>197316</v>
      </c>
      <c r="F7" s="36"/>
      <c r="G7" s="36"/>
      <c r="H7" s="36"/>
      <c r="I7" s="36"/>
      <c r="J7" s="36"/>
    </row>
    <row r="8" spans="1:10" x14ac:dyDescent="0.25">
      <c r="A8" t="s">
        <v>1748</v>
      </c>
      <c r="B8">
        <v>2014</v>
      </c>
      <c r="C8" s="17">
        <v>354390</v>
      </c>
    </row>
    <row r="9" spans="1:10" x14ac:dyDescent="0.25">
      <c r="A9" t="s">
        <v>1748</v>
      </c>
      <c r="B9">
        <v>2016</v>
      </c>
      <c r="C9" s="17">
        <v>239684</v>
      </c>
    </row>
    <row r="10" spans="1:10" x14ac:dyDescent="0.25">
      <c r="A10" t="s">
        <v>1748</v>
      </c>
      <c r="B10">
        <v>2015</v>
      </c>
      <c r="C10" s="17">
        <v>436912</v>
      </c>
    </row>
    <row r="11" spans="1:10" x14ac:dyDescent="0.25">
      <c r="A11" t="s">
        <v>1738</v>
      </c>
      <c r="B11">
        <v>2016</v>
      </c>
      <c r="C11" s="17">
        <v>74871</v>
      </c>
    </row>
    <row r="12" spans="1:10" x14ac:dyDescent="0.25">
      <c r="A12" t="s">
        <v>1738</v>
      </c>
      <c r="B12">
        <v>2015</v>
      </c>
      <c r="C12" s="17">
        <v>340774</v>
      </c>
    </row>
    <row r="13" spans="1:10" x14ac:dyDescent="0.25">
      <c r="A13" t="s">
        <v>1738</v>
      </c>
      <c r="B13">
        <v>2014</v>
      </c>
      <c r="C13" s="17">
        <v>150785</v>
      </c>
    </row>
    <row r="14" spans="1:10" x14ac:dyDescent="0.25">
      <c r="A14" t="s">
        <v>1737</v>
      </c>
      <c r="B14">
        <v>2015</v>
      </c>
      <c r="C14" s="17">
        <v>341696</v>
      </c>
    </row>
    <row r="15" spans="1:10" x14ac:dyDescent="0.25">
      <c r="A15" t="s">
        <v>1737</v>
      </c>
      <c r="B15">
        <v>2016</v>
      </c>
      <c r="C15" s="17">
        <v>376274</v>
      </c>
    </row>
    <row r="16" spans="1:10" x14ac:dyDescent="0.25">
      <c r="A16" t="s">
        <v>1737</v>
      </c>
      <c r="B16">
        <v>2014</v>
      </c>
      <c r="C16" s="17">
        <v>336779</v>
      </c>
    </row>
    <row r="17" spans="1:3" x14ac:dyDescent="0.25">
      <c r="A17" t="s">
        <v>1743</v>
      </c>
      <c r="B17">
        <v>2014</v>
      </c>
      <c r="C17" s="17">
        <v>470535</v>
      </c>
    </row>
    <row r="18" spans="1:3" x14ac:dyDescent="0.25">
      <c r="A18" t="s">
        <v>1743</v>
      </c>
      <c r="B18">
        <v>2016</v>
      </c>
      <c r="C18" s="17">
        <v>449014</v>
      </c>
    </row>
    <row r="19" spans="1:3" x14ac:dyDescent="0.25">
      <c r="A19" t="s">
        <v>1743</v>
      </c>
      <c r="B19">
        <v>2015</v>
      </c>
      <c r="C19" s="17">
        <v>353634</v>
      </c>
    </row>
    <row r="20" spans="1:3" x14ac:dyDescent="0.25">
      <c r="A20" t="s">
        <v>1742</v>
      </c>
      <c r="B20">
        <v>2014</v>
      </c>
      <c r="C20" s="17">
        <v>377321</v>
      </c>
    </row>
    <row r="21" spans="1:3" x14ac:dyDescent="0.25">
      <c r="A21" t="s">
        <v>1742</v>
      </c>
      <c r="B21">
        <v>2016</v>
      </c>
      <c r="C21" s="17">
        <v>172783</v>
      </c>
    </row>
    <row r="22" spans="1:3" x14ac:dyDescent="0.25">
      <c r="A22" t="s">
        <v>1742</v>
      </c>
      <c r="B22">
        <v>2015</v>
      </c>
      <c r="C22" s="17">
        <v>202629</v>
      </c>
    </row>
    <row r="23" spans="1:3" x14ac:dyDescent="0.25">
      <c r="A23" t="s">
        <v>1739</v>
      </c>
      <c r="B23">
        <v>2015</v>
      </c>
      <c r="C23" s="17">
        <v>172480</v>
      </c>
    </row>
    <row r="24" spans="1:3" x14ac:dyDescent="0.25">
      <c r="A24" t="s">
        <v>1739</v>
      </c>
      <c r="B24">
        <v>2016</v>
      </c>
      <c r="C24" s="17">
        <v>357536</v>
      </c>
    </row>
    <row r="25" spans="1:3" x14ac:dyDescent="0.25">
      <c r="A25" t="s">
        <v>1739</v>
      </c>
      <c r="B25">
        <v>2014</v>
      </c>
      <c r="C25" s="17">
        <v>143503</v>
      </c>
    </row>
    <row r="26" spans="1:3" x14ac:dyDescent="0.25">
      <c r="A26" t="s">
        <v>1741</v>
      </c>
      <c r="B26">
        <v>2014</v>
      </c>
      <c r="C26" s="17">
        <v>199901</v>
      </c>
    </row>
    <row r="27" spans="1:3" x14ac:dyDescent="0.25">
      <c r="A27" t="s">
        <v>1741</v>
      </c>
      <c r="B27">
        <v>2015</v>
      </c>
      <c r="C27" s="17">
        <v>314523</v>
      </c>
    </row>
    <row r="28" spans="1:3" x14ac:dyDescent="0.25">
      <c r="A28" t="s">
        <v>1741</v>
      </c>
      <c r="B28">
        <v>2016</v>
      </c>
      <c r="C28" s="17">
        <v>123982</v>
      </c>
    </row>
    <row r="29" spans="1:3" x14ac:dyDescent="0.25">
      <c r="A29" t="s">
        <v>1747</v>
      </c>
      <c r="B29">
        <v>2014</v>
      </c>
      <c r="C29" s="17">
        <v>302813</v>
      </c>
    </row>
    <row r="30" spans="1:3" x14ac:dyDescent="0.25">
      <c r="A30" t="s">
        <v>1747</v>
      </c>
      <c r="B30">
        <v>2015</v>
      </c>
      <c r="C30" s="17">
        <v>494496</v>
      </c>
    </row>
    <row r="31" spans="1:3" x14ac:dyDescent="0.25">
      <c r="A31" t="s">
        <v>1747</v>
      </c>
      <c r="B31">
        <v>2016</v>
      </c>
      <c r="C31" s="17">
        <v>465071</v>
      </c>
    </row>
    <row r="32" spans="1:3" x14ac:dyDescent="0.25">
      <c r="A32" t="s">
        <v>1746</v>
      </c>
      <c r="B32">
        <v>2016</v>
      </c>
      <c r="C32" s="17">
        <v>99092</v>
      </c>
    </row>
    <row r="33" spans="1:3" x14ac:dyDescent="0.25">
      <c r="A33" t="s">
        <v>1746</v>
      </c>
      <c r="B33">
        <v>2014</v>
      </c>
      <c r="C33" s="17">
        <v>82986</v>
      </c>
    </row>
    <row r="34" spans="1:3" x14ac:dyDescent="0.25">
      <c r="A34" t="s">
        <v>1746</v>
      </c>
      <c r="B34">
        <v>2015</v>
      </c>
      <c r="C34" s="17">
        <v>208282</v>
      </c>
    </row>
    <row r="35" spans="1:3" x14ac:dyDescent="0.25">
      <c r="A35" t="s">
        <v>1745</v>
      </c>
      <c r="B35">
        <v>2015</v>
      </c>
      <c r="C35" s="17">
        <v>467283</v>
      </c>
    </row>
    <row r="36" spans="1:3" x14ac:dyDescent="0.25">
      <c r="A36" t="s">
        <v>1745</v>
      </c>
      <c r="B36">
        <v>2014</v>
      </c>
      <c r="C36" s="17">
        <v>462737</v>
      </c>
    </row>
    <row r="37" spans="1:3" x14ac:dyDescent="0.25">
      <c r="A37" t="s">
        <v>1745</v>
      </c>
      <c r="B37">
        <v>2016</v>
      </c>
      <c r="C37" s="17">
        <v>435519</v>
      </c>
    </row>
  </sheetData>
  <sortState xmlns:xlrd2="http://schemas.microsoft.com/office/spreadsheetml/2017/richdata2" ref="A2:C37">
    <sortCondition ref="A2:A3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Plante Moran</vt:lpstr>
      <vt:lpstr>Absolute and Relative Ref</vt:lpstr>
      <vt:lpstr>Aggregate Functions</vt:lpstr>
      <vt:lpstr>IF STMTS and Formatting</vt:lpstr>
      <vt:lpstr>Pivot Table</vt:lpstr>
      <vt:lpstr>LOOKUP Functions</vt:lpstr>
      <vt:lpstr>Text Functions</vt:lpstr>
      <vt:lpstr>Subtotals</vt:lpstr>
      <vt:lpstr>Example #1 - Subtotals</vt:lpstr>
      <vt:lpstr>Remove Duplicates</vt:lpstr>
      <vt:lpstr>Goal Seek</vt:lpstr>
      <vt:lpstr>Data Manipulation</vt:lpstr>
      <vt:lpstr>Shortcuts </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Melissa.Leszczyk</dc:creator>
  <cp:lastModifiedBy>Patrick Shubat</cp:lastModifiedBy>
  <dcterms:created xsi:type="dcterms:W3CDTF">2017-11-13T21:11:39Z</dcterms:created>
  <dcterms:modified xsi:type="dcterms:W3CDTF">2025-09-04T00:39:03Z</dcterms:modified>
</cp:coreProperties>
</file>